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BAS-Listed\Thai Oil Public Company Limited\Thai Oil Public_Dec21 (PBJ) (YE21) ☻\"/>
    </mc:Choice>
  </mc:AlternateContent>
  <xr:revisionPtr revIDLastSave="0" documentId="13_ncr:1_{AAF1430E-C298-4F18-8D98-6B50ABAAC5DB}" xr6:coauthVersionLast="46" xr6:coauthVersionMax="47" xr10:uidLastSave="{00000000-0000-0000-0000-000000000000}"/>
  <bookViews>
    <workbookView xWindow="-120" yWindow="-120" windowWidth="24240" windowHeight="13140" tabRatio="882" activeTab="4" xr2:uid="{00000000-000D-0000-FFFF-FFFF00000000}"/>
  </bookViews>
  <sheets>
    <sheet name="TH 6-8" sheetId="47" r:id="rId1"/>
    <sheet name="TH 9-10" sheetId="49" r:id="rId2"/>
    <sheet name="TH 11-consol" sheetId="44" r:id="rId3"/>
    <sheet name="TH 12-company" sheetId="45" r:id="rId4"/>
    <sheet name="TH13-15" sheetId="51" r:id="rId5"/>
  </sheets>
  <definedNames>
    <definedName name="__FDS_HYPERLINK_TOGGLE_STATE__" hidden="1">"ON"</definedName>
    <definedName name="_Order1" hidden="1">255</definedName>
    <definedName name="_Order2" hidden="1">255</definedName>
    <definedName name="anscount" hidden="1">2</definedName>
    <definedName name="HIEU" localSheetId="2" hidden="1">{"'Sheet1'!$L$16"}</definedName>
    <definedName name="HIEU" localSheetId="3" hidden="1">{"'Sheet1'!$L$16"}</definedName>
    <definedName name="HIEU" localSheetId="4" hidden="1">{"'Sheet1'!$L$16"}</definedName>
    <definedName name="HIEU" hidden="1">{"'Sheet1'!$L$16"}</definedName>
    <definedName name="HTML_CodePage" hidden="1">950</definedName>
    <definedName name="HTML_Control" localSheetId="2" hidden="1">{"'Sheet1'!$L$16"}</definedName>
    <definedName name="HTML_Control" localSheetId="3" hidden="1">{"'Sheet1'!$L$16"}</definedName>
    <definedName name="HTML_Control" localSheetId="4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2" hidden="1">{"'Sheet1'!$L$16"}</definedName>
    <definedName name="huy" localSheetId="3" hidden="1">{"'Sheet1'!$L$16"}</definedName>
    <definedName name="huy" localSheetId="4" hidden="1">{"'Sheet1'!$L$16"}</definedName>
    <definedName name="huy" hidden="1">{"'Sheet1'!$L$16"}</definedName>
    <definedName name="rebate" localSheetId="2" hidden="1">{"'Sheet1'!$L$16"}</definedName>
    <definedName name="rebate" localSheetId="3" hidden="1">{"'Sheet1'!$L$16"}</definedName>
    <definedName name="rebate" localSheetId="4" hidden="1">{"'Sheet1'!$L$16"}</definedName>
    <definedName name="rebate" hidden="1">{"'Sheet1'!$L$16"}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7" l="1"/>
  <c r="J32" i="47"/>
  <c r="H32" i="47"/>
  <c r="F32" i="47"/>
  <c r="H104" i="49"/>
  <c r="X21" i="45" l="1"/>
  <c r="AK42" i="44" l="1"/>
  <c r="AO42" i="44" s="1"/>
  <c r="Y21" i="44" l="1"/>
  <c r="Y30" i="44" s="1"/>
  <c r="Y48" i="44"/>
  <c r="AK23" i="44"/>
  <c r="AO23" i="44" s="1"/>
  <c r="AK24" i="44"/>
  <c r="AO24" i="44" s="1"/>
  <c r="X28" i="45" l="1"/>
  <c r="T21" i="45" l="1"/>
  <c r="D39" i="45"/>
  <c r="F39" i="45"/>
  <c r="G45" i="51"/>
  <c r="AM48" i="44" l="1"/>
  <c r="AI48" i="44"/>
  <c r="AG48" i="44"/>
  <c r="AE48" i="44"/>
  <c r="AC48" i="44"/>
  <c r="AA48" i="44"/>
  <c r="W48" i="44"/>
  <c r="U48" i="44"/>
  <c r="S48" i="44"/>
  <c r="Q48" i="44"/>
  <c r="O48" i="44"/>
  <c r="M48" i="44"/>
  <c r="K48" i="44"/>
  <c r="I48" i="44"/>
  <c r="G48" i="44"/>
  <c r="E48" i="44"/>
  <c r="AK39" i="44" l="1"/>
  <c r="AK37" i="44"/>
  <c r="AK40" i="44"/>
  <c r="AO40" i="44" s="1"/>
  <c r="AA21" i="44" l="1"/>
  <c r="AA30" i="44" s="1"/>
  <c r="L104" i="49" l="1"/>
  <c r="L40" i="49" l="1"/>
  <c r="F94" i="49" l="1"/>
  <c r="H40" i="49"/>
  <c r="F104" i="49" l="1"/>
  <c r="F111" i="49" s="1"/>
  <c r="F40" i="49"/>
  <c r="J104" i="49"/>
  <c r="J81" i="49"/>
  <c r="K98" i="51" l="1"/>
  <c r="R21" i="45" l="1"/>
  <c r="P21" i="45"/>
  <c r="N21" i="45"/>
  <c r="L21" i="45"/>
  <c r="J21" i="45"/>
  <c r="H21" i="45"/>
  <c r="F21" i="45"/>
  <c r="D21" i="45"/>
  <c r="AK18" i="44"/>
  <c r="AO18" i="44" s="1"/>
  <c r="AK16" i="44"/>
  <c r="AO16" i="44" s="1"/>
  <c r="J111" i="49" l="1"/>
  <c r="H111" i="49"/>
  <c r="F89" i="47"/>
  <c r="G98" i="51"/>
  <c r="A165" i="51" l="1"/>
  <c r="A113" i="51"/>
  <c r="A110" i="51"/>
  <c r="M152" i="51"/>
  <c r="K152" i="51"/>
  <c r="I152" i="51"/>
  <c r="M140" i="51"/>
  <c r="I140" i="51"/>
  <c r="G140" i="51"/>
  <c r="K140" i="51"/>
  <c r="M98" i="51"/>
  <c r="I98" i="51"/>
  <c r="M36" i="51"/>
  <c r="I36" i="51"/>
  <c r="I49" i="51" s="1"/>
  <c r="I53" i="51" s="1"/>
  <c r="K36" i="51"/>
  <c r="K49" i="51" s="1"/>
  <c r="K53" i="51" s="1"/>
  <c r="G36" i="51"/>
  <c r="G49" i="51" s="1"/>
  <c r="G53" i="51" s="1"/>
  <c r="A60" i="51"/>
  <c r="M49" i="51" l="1"/>
  <c r="M53" i="51" s="1"/>
  <c r="M142" i="51" s="1"/>
  <c r="M146" i="51" s="1"/>
  <c r="G142" i="51"/>
  <c r="G146" i="51" s="1"/>
  <c r="I142" i="51"/>
  <c r="I146" i="51" s="1"/>
  <c r="K142" i="51"/>
  <c r="K146" i="51" s="1"/>
  <c r="AK41" i="44" l="1"/>
  <c r="AO41" i="44" s="1"/>
  <c r="AK38" i="44"/>
  <c r="AK36" i="44"/>
  <c r="AO36" i="44" s="1"/>
  <c r="AO38" i="44" l="1"/>
  <c r="F81" i="49"/>
  <c r="F97" i="49" s="1"/>
  <c r="A62" i="49" l="1"/>
  <c r="V32" i="45" l="1"/>
  <c r="Z32" i="45" s="1"/>
  <c r="H94" i="49"/>
  <c r="H81" i="49"/>
  <c r="AO39" i="44"/>
  <c r="F47" i="49"/>
  <c r="F69" i="49" s="1"/>
  <c r="F101" i="49" s="1"/>
  <c r="AM21" i="44"/>
  <c r="AM30" i="44" s="1"/>
  <c r="AI21" i="44"/>
  <c r="AI30" i="44" s="1"/>
  <c r="AG21" i="44"/>
  <c r="AG30" i="44" s="1"/>
  <c r="AE21" i="44"/>
  <c r="AE30" i="44" s="1"/>
  <c r="AC21" i="44"/>
  <c r="AC30" i="44" s="1"/>
  <c r="W21" i="44"/>
  <c r="W30" i="44" s="1"/>
  <c r="U21" i="44"/>
  <c r="U30" i="44" s="1"/>
  <c r="S21" i="44"/>
  <c r="S30" i="44" s="1"/>
  <c r="Q21" i="44"/>
  <c r="Q30" i="44" s="1"/>
  <c r="O21" i="44"/>
  <c r="O30" i="44" s="1"/>
  <c r="M21" i="44"/>
  <c r="M30" i="44" s="1"/>
  <c r="K21" i="44"/>
  <c r="K30" i="44" s="1"/>
  <c r="I21" i="44"/>
  <c r="I30" i="44" s="1"/>
  <c r="G21" i="44"/>
  <c r="G30" i="44" s="1"/>
  <c r="E21" i="44"/>
  <c r="E30" i="44" s="1"/>
  <c r="A3" i="44"/>
  <c r="A3" i="45" s="1"/>
  <c r="L111" i="49"/>
  <c r="L94" i="49"/>
  <c r="J94" i="49"/>
  <c r="J97" i="49" s="1"/>
  <c r="L81" i="49"/>
  <c r="A60" i="49"/>
  <c r="L47" i="49"/>
  <c r="L69" i="49" s="1"/>
  <c r="H47" i="49"/>
  <c r="H69" i="49" s="1"/>
  <c r="L16" i="49"/>
  <c r="L26" i="49" s="1"/>
  <c r="L29" i="49" s="1"/>
  <c r="L33" i="49" s="1"/>
  <c r="L37" i="49" s="1"/>
  <c r="J16" i="49"/>
  <c r="J26" i="49" s="1"/>
  <c r="J29" i="49" s="1"/>
  <c r="J33" i="49" s="1"/>
  <c r="J37" i="49" s="1"/>
  <c r="H16" i="49"/>
  <c r="H26" i="49" s="1"/>
  <c r="F16" i="49"/>
  <c r="L13" i="49"/>
  <c r="J13" i="49"/>
  <c r="H13" i="49"/>
  <c r="F13" i="49"/>
  <c r="V15" i="45"/>
  <c r="Z15" i="45" s="1"/>
  <c r="D28" i="45"/>
  <c r="P39" i="45"/>
  <c r="L39" i="45"/>
  <c r="J39" i="45"/>
  <c r="H39" i="45"/>
  <c r="L144" i="47"/>
  <c r="L148" i="47" s="1"/>
  <c r="AK26" i="44"/>
  <c r="AO26" i="44" s="1"/>
  <c r="AK27" i="44"/>
  <c r="AO27" i="44" s="1"/>
  <c r="V33" i="45"/>
  <c r="Z33" i="45" s="1"/>
  <c r="V31" i="45"/>
  <c r="Z31" i="45" s="1"/>
  <c r="V25" i="45"/>
  <c r="Z25" i="45" s="1"/>
  <c r="V24" i="45"/>
  <c r="Z24" i="45" s="1"/>
  <c r="V22" i="45"/>
  <c r="Z22" i="45" s="1"/>
  <c r="V18" i="45"/>
  <c r="Z18" i="45" s="1"/>
  <c r="F103" i="47"/>
  <c r="AK34" i="44"/>
  <c r="AK22" i="44"/>
  <c r="AO22" i="44" s="1"/>
  <c r="J103" i="47"/>
  <c r="T39" i="45"/>
  <c r="R39" i="45"/>
  <c r="AO37" i="44"/>
  <c r="F144" i="47"/>
  <c r="F148" i="47" s="1"/>
  <c r="J144" i="47"/>
  <c r="J148" i="47" s="1"/>
  <c r="L103" i="47"/>
  <c r="J89" i="47"/>
  <c r="L89" i="47"/>
  <c r="F52" i="47"/>
  <c r="J52" i="47"/>
  <c r="L52" i="47"/>
  <c r="H28" i="45"/>
  <c r="T28" i="45"/>
  <c r="R28" i="45"/>
  <c r="N28" i="45"/>
  <c r="L28" i="45"/>
  <c r="J28" i="45"/>
  <c r="F28" i="45"/>
  <c r="P28" i="45"/>
  <c r="V17" i="45"/>
  <c r="Z17" i="45" s="1"/>
  <c r="H144" i="47"/>
  <c r="H148" i="47" s="1"/>
  <c r="H103" i="47"/>
  <c r="A58" i="47"/>
  <c r="A110" i="47" s="1"/>
  <c r="A60" i="47"/>
  <c r="A109" i="47"/>
  <c r="A112" i="47"/>
  <c r="A161" i="47"/>
  <c r="A59" i="49" s="1"/>
  <c r="A121" i="49" s="1"/>
  <c r="A52" i="44" s="1"/>
  <c r="V36" i="45"/>
  <c r="Z36" i="45" s="1"/>
  <c r="X39" i="45"/>
  <c r="H52" i="47"/>
  <c r="H89" i="47"/>
  <c r="AK45" i="44"/>
  <c r="AO45" i="44" s="1"/>
  <c r="AK44" i="44"/>
  <c r="AO44" i="44" s="1"/>
  <c r="H97" i="49" l="1"/>
  <c r="H101" i="49" s="1"/>
  <c r="AO34" i="44"/>
  <c r="AO48" i="44" s="1"/>
  <c r="AK48" i="44"/>
  <c r="L97" i="49"/>
  <c r="L101" i="49" s="1"/>
  <c r="H29" i="49"/>
  <c r="H33" i="49" s="1"/>
  <c r="H37" i="49" s="1"/>
  <c r="N39" i="45"/>
  <c r="J40" i="49"/>
  <c r="J47" i="49" s="1"/>
  <c r="J69" i="49" s="1"/>
  <c r="J101" i="49" s="1"/>
  <c r="AK21" i="44"/>
  <c r="AO21" i="44" s="1"/>
  <c r="AO30" i="44" s="1"/>
  <c r="H105" i="47"/>
  <c r="H150" i="47" s="1"/>
  <c r="L54" i="47"/>
  <c r="H54" i="47"/>
  <c r="L105" i="47"/>
  <c r="L150" i="47" s="1"/>
  <c r="F26" i="49"/>
  <c r="F29" i="49" s="1"/>
  <c r="F33" i="49" s="1"/>
  <c r="F37" i="49" s="1"/>
  <c r="A45" i="45"/>
  <c r="V35" i="45"/>
  <c r="Z35" i="45" s="1"/>
  <c r="Z39" i="45" s="1"/>
  <c r="J54" i="47"/>
  <c r="F54" i="47"/>
  <c r="V21" i="45"/>
  <c r="Z21" i="45" s="1"/>
  <c r="AK30" i="44"/>
  <c r="J105" i="47"/>
  <c r="J150" i="47" s="1"/>
  <c r="F105" i="47"/>
  <c r="F150" i="47" s="1"/>
  <c r="V39" i="45" l="1"/>
  <c r="V28" i="45"/>
  <c r="Z28" i="45" s="1"/>
  <c r="G152" i="51"/>
</calcChain>
</file>

<file path=xl/sharedStrings.xml><?xml version="1.0" encoding="utf-8"?>
<sst xmlns="http://schemas.openxmlformats.org/spreadsheetml/2006/main" count="566" uniqueCount="353">
  <si>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</si>
  <si>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</si>
  <si>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</si>
  <si>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</si>
  <si>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</si>
  <si>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</si>
  <si>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</si>
  <si>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</si>
  <si>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</si>
  <si>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</si>
  <si>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</si>
  <si>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</si>
  <si>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</si>
  <si>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</si>
  <si>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</si>
  <si>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</si>
  <si>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</si>
  <si>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>31 ธันวาคม</t>
  </si>
  <si>
    <t>ชำระแล้ว</t>
  </si>
  <si>
    <t>ทุนที่ออกและ</t>
  </si>
  <si>
    <t>เจ้าหนี้อื่น</t>
  </si>
  <si>
    <t>งบแสดงฐานะการเงิน</t>
  </si>
  <si>
    <t>ลูกหนี้อื่น</t>
  </si>
  <si>
    <t>ส่วนได้เสียที่ไม่มีอำนาจควบคุม</t>
  </si>
  <si>
    <t>ส่วนได้เสีย</t>
  </si>
  <si>
    <t>งบกำไรขาดทุนเบ็ดเสร็จ</t>
  </si>
  <si>
    <t>เผื่อขาย</t>
  </si>
  <si>
    <t>ค่าใช้จ่ายในการบริหาร</t>
  </si>
  <si>
    <t xml:space="preserve">สินทรัพย์ไม่หมุนเวียนอื่น </t>
  </si>
  <si>
    <t>ต้นทุนทางการเงิน</t>
  </si>
  <si>
    <t>รวมส่วนของ</t>
  </si>
  <si>
    <t>ที่ไม่มีอำนาจ</t>
  </si>
  <si>
    <t>ควบคุม</t>
  </si>
  <si>
    <t>หนี้สินและส่วนของเจ้าของ</t>
  </si>
  <si>
    <t>องค์ประกอบอื่นของส่วนของเจ้าของ</t>
  </si>
  <si>
    <t>งบแสดงการเปลี่ยนแปลงส่วนของเจ้าของ</t>
  </si>
  <si>
    <t>เงินสดจ่ายเพื่อซื้อสินทรัพย์ไม่มีตัวตน</t>
  </si>
  <si>
    <t>เงินสดจ่ายเพื่อซื้อที่ดิน อาคารและอุปกรณ์</t>
  </si>
  <si>
    <t>ในบริษัทย่อย</t>
  </si>
  <si>
    <t>ทุนที่ออกและชำระแล้ว</t>
  </si>
  <si>
    <t>ส่วนของผู้เป็นเจ้าของของบริษัทใหญ่</t>
  </si>
  <si>
    <t>กำไร (ขาดทุน) เบ็ดเสร็จอื่น</t>
  </si>
  <si>
    <t>รายได้อื่น</t>
  </si>
  <si>
    <t>การเปลี่ยนแปลง</t>
  </si>
  <si>
    <t>งบการเงิน</t>
  </si>
  <si>
    <t>ของบริษัทใหญ่</t>
  </si>
  <si>
    <t>ผู้เป็นเจ้าของ</t>
  </si>
  <si>
    <t>กำไรสะสม</t>
  </si>
  <si>
    <t>-</t>
  </si>
  <si>
    <t>ภาษีมูลค่าเพิ่มรอเรียกคืน</t>
  </si>
  <si>
    <t>เจ้าหนี้การค้า</t>
  </si>
  <si>
    <t>ส่วนเกินมูลค่าหุ้นสามัญ</t>
  </si>
  <si>
    <t>จัดสรรแล้ว -</t>
  </si>
  <si>
    <t>ส่วนเกินมูลค่า</t>
  </si>
  <si>
    <t>สำรองตาม</t>
  </si>
  <si>
    <t>หุ้นสามัญ</t>
  </si>
  <si>
    <t>กฎหมาย</t>
  </si>
  <si>
    <t>ยังไม่ได้จัดสรร</t>
  </si>
  <si>
    <t>ลูกหนี้การค้า</t>
  </si>
  <si>
    <t>การรวมธุรกิจ</t>
  </si>
  <si>
    <t>ควบคุมเดียวกัน</t>
  </si>
  <si>
    <t>ภายใต้การ</t>
  </si>
  <si>
    <t>ผลต่าง</t>
  </si>
  <si>
    <t>ของอัตรา</t>
  </si>
  <si>
    <t>การแปลงค่า</t>
  </si>
  <si>
    <t>แลกเปลี่ยนจาก</t>
  </si>
  <si>
    <t>ส่วนแบ่ง</t>
  </si>
  <si>
    <t>เบ็ดเสร็จอื่น</t>
  </si>
  <si>
    <t>จากบริษัทร่วม</t>
  </si>
  <si>
    <t>รายได้จากการขายและการให้บริการ</t>
  </si>
  <si>
    <t>ต้นทุนขายและต้นทุนการให้บริการ</t>
  </si>
  <si>
    <t>เงินปันผลรับ</t>
  </si>
  <si>
    <t>ค่าใช้จ่ายในการขาย</t>
  </si>
  <si>
    <t>เงินปันผล</t>
  </si>
  <si>
    <t>ค่าเสื่อมราคาและค่าตัดจำหน่าย</t>
  </si>
  <si>
    <t>การเปลี่ยนแปลงในสินทรัพย์และหนี้สินดำเนินงาน</t>
  </si>
  <si>
    <t>สินค้าคงเหลือ</t>
  </si>
  <si>
    <t>สินทรัพย์ไม่หมุนเวียนอื่น</t>
  </si>
  <si>
    <t>ภาษีสรรพสามิตค้างจ่าย</t>
  </si>
  <si>
    <t>หนี้สินไม่หมุนเวียนอื่น</t>
  </si>
  <si>
    <t>เงินสดรับจากการขายที่ดิน อาคารและอุปกรณ์</t>
  </si>
  <si>
    <t>เจ้าหนี้จากการซื้อที่ดิน อาคารและอุปกรณ์</t>
  </si>
  <si>
    <t>เจ้าหนี้จากการซื้อสินทรัพย์ไม่มีตัวตน</t>
  </si>
  <si>
    <t>ภาษีเงินได้นิติบุคคลจ่ายล่วงหน้า</t>
  </si>
  <si>
    <t>ลูกหนี้กองทุนน้ำมันเชื้อเพลิง</t>
  </si>
  <si>
    <t>เงินลงทุนในบริษัทย่อย</t>
  </si>
  <si>
    <t>ค่าความนิยม</t>
  </si>
  <si>
    <t>สินทรัพย์ภาษีเงินได้รอการตัดบัญชี</t>
  </si>
  <si>
    <t xml:space="preserve">เจ้าหนี้การค้า </t>
  </si>
  <si>
    <t>ภาษีเงินได้ค้างจ่าย</t>
  </si>
  <si>
    <t>หนี้สินภาษีเงินได้รอการตัดบัญชี</t>
  </si>
  <si>
    <t xml:space="preserve">กำไรสะสม </t>
  </si>
  <si>
    <t xml:space="preserve">ส่วนของเจ้าของ </t>
  </si>
  <si>
    <t xml:space="preserve">รวมส่วนของเจ้าของ </t>
  </si>
  <si>
    <t xml:space="preserve">รวมหนี้สินและส่วนของเจ้าของ </t>
  </si>
  <si>
    <t xml:space="preserve">ทุนจดทะเบียน </t>
  </si>
  <si>
    <t>จัดสรรแล้ว</t>
  </si>
  <si>
    <t>สินทรัพย์</t>
  </si>
  <si>
    <t>บริษัท ไทยออยล์ จำกัด (มหาชน)</t>
  </si>
  <si>
    <t xml:space="preserve">   ส่วนที่เป็นของผู้เป็นเจ้าของของบริษัทใหญ่</t>
  </si>
  <si>
    <t xml:space="preserve">   ส่วนที่เป็นของส่วนได้เสียที่ไม่มีอำนาจควบคุม</t>
  </si>
  <si>
    <t>รายการที่จะจัดประเภทรายการใหม่</t>
  </si>
  <si>
    <t>รวมรายการที่จะจัดประเภทรายการใหม่เข้าไป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</si>
  <si>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</si>
  <si>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</si>
  <si>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สำรองอื่น</t>
  </si>
  <si>
    <t>ของเงินลงทุน</t>
  </si>
  <si>
    <t>ส่วนขาดทุน</t>
  </si>
  <si>
    <t>จากการเปลี่ยน</t>
  </si>
  <si>
    <t>แปลงสัดส่วน</t>
  </si>
  <si>
    <t>การถือหุ้น</t>
  </si>
  <si>
    <t>เข้าไปไว้ในกำไรหรือขาดทุนในภายหลัง</t>
  </si>
  <si>
    <t>ไว้ในกำไรหรือขาดทุนในภายหลัง</t>
  </si>
  <si>
    <t>ที่ดิน อาคาร และอุปกรณ์ สุทธิ</t>
  </si>
  <si>
    <t>สินทรัพย์ไม่มีตัวตนอื่น สุทธิ</t>
  </si>
  <si>
    <t>เงินลงทุนระยะสั้น</t>
  </si>
  <si>
    <t>งบกำไรขาดทุน</t>
  </si>
  <si>
    <t>ส่วนเกิน (ต่ำกว่า) ทุนอื่น</t>
  </si>
  <si>
    <t>รายการที่ไม่ถูกจัดประเภทรายการใหม่</t>
  </si>
  <si>
    <t>รายได้รวม</t>
  </si>
  <si>
    <t>ผลกระทบของการเปลี่ยนแปลงอัตราแลกเปลี่ยน</t>
  </si>
  <si>
    <t>รวมรายการที่จะไม่ถูกจัดประเภทรายการใหม่</t>
  </si>
  <si>
    <t>เจ้าของ</t>
  </si>
  <si>
    <t>ของเงินลงทุนเผื่อขาย</t>
  </si>
  <si>
    <t>ตามวิธีส่วนได้เสียสุทธิจากภาษีเงินได้</t>
  </si>
  <si>
    <t>เงินชดเชยจากกองทุนน้ำมันเชื้อเพลิง</t>
  </si>
  <si>
    <t>ลูกหนี้การค้า สุทธิ</t>
  </si>
  <si>
    <t>สินค้าคงเหลือ สุทธิ</t>
  </si>
  <si>
    <t>รายการปรับปรุงกำไร (ขาดทุน) เป็นเงินสด: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</si>
  <si>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</si>
  <si>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พ.ศ. 2563</t>
  </si>
  <si>
    <t>เงินกู้ยืมระยะยาวจากกิจการอื่น</t>
  </si>
  <si>
    <t>เงินกู้ยืมระยะยาวจากกิจการที่เกี่ยวข้องกัน</t>
  </si>
  <si>
    <t>รวมส่วนของผู้เป็นเจ้าของของบริษัทใหญ่</t>
  </si>
  <si>
    <t>ณ วันที่ 1 มกราคม พ.ศ. 2563</t>
  </si>
  <si>
    <t xml:space="preserve">   ณ วันที่ 1 มกราคม พ.ศ. 2563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</si>
  <si>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</si>
  <si>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</si>
  <si>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หนี้สินอนุพันธ์ทางการเงิน</t>
  </si>
  <si>
    <t>เงินให้กู้ยืมระยะสั้นแก่กิจการที่เกี่ยวข้องกัน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</si>
  <si>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</si>
  <si>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</si>
  <si>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ที่ถึงกำหนดชำระภายในหนึ่งปี สุทธิ</t>
  </si>
  <si>
    <t>เงินกู้ยืมระยะยาวจากสถาบันการเงิน สุทธิ</t>
  </si>
  <si>
    <t>หุ้นกู้ สุทธิ</t>
  </si>
  <si>
    <t>ภาระผูกพันผลประโยชน์พนักงาน</t>
  </si>
  <si>
    <t>ให้เท่ากับมูลค่าสุทธิที่จะได้รับ</t>
  </si>
  <si>
    <t>เงินสดจ่ายต้นทุนทางการเงิน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</si>
  <si>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</si>
  <si>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</si>
  <si>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</si>
  <si>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</si>
  <si>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เงินปันผลจ่ายให้แก่ส่วนได้เสียที่ไม่มีอำนาจควบคุม</t>
  </si>
  <si>
    <t>เงินฝากสถาบันการเงินที่ใช้เป็นหลักประกัน</t>
  </si>
  <si>
    <t>สินทรัพย์อนุพันธ์ทางการเงิน</t>
  </si>
  <si>
    <t>- หุ้นสามัญจำนวน 2,040,027,873 หุ้น</t>
  </si>
  <si>
    <t xml:space="preserve">  มูลค่าที่ตราไว้หุ้นละ 10 บาท</t>
  </si>
  <si>
    <t xml:space="preserve">  มูลค่าที่ได้รับชำระแล้วหุ้นละ 10 บาท</t>
  </si>
  <si>
    <t>- ทุนสำรองตามกฎหมาย</t>
  </si>
  <si>
    <t xml:space="preserve">- ทุนสำรองอื่น </t>
  </si>
  <si>
    <t>ส่วนแบ่งขาดทุน</t>
  </si>
  <si>
    <t>แปลงใน</t>
  </si>
  <si>
    <t>สินทรัพย์สุทธิ</t>
  </si>
  <si>
    <t>การป้องกัน</t>
  </si>
  <si>
    <t>ความเสี่ยง</t>
  </si>
  <si>
    <t>กระแสเงินสด</t>
  </si>
  <si>
    <t>ต้นทุนในการ</t>
  </si>
  <si>
    <t>ป้องกัน</t>
  </si>
  <si>
    <t>ในมูลค่ายุติธรรม</t>
  </si>
  <si>
    <t>เงินสดจ่ายซื้อสินทรัพย์ทางการเงินที่วัดมูลค่าด้วย</t>
  </si>
  <si>
    <t>มูลค่ายุติธรรมผ่านกำไรขาดทุนเบ็ดเสร็จอื่น</t>
  </si>
  <si>
    <t>เงินสดจ่ายคืนเงินต้นของสัญญาเช่า</t>
  </si>
  <si>
    <t>ของบริษัทร่วม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</si>
  <si>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</si>
  <si>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</si>
  <si>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การป้องกันความเสี่ยงของกระแสเงินสดสุทธิจากภาษีเงินได้</t>
  </si>
  <si>
    <t>ส่วนแบ่งกำไรสุทธิจากเงินลงทุนในการร่วมค้าและบริษัทร่วม</t>
  </si>
  <si>
    <t>การรับรู้รายได้ค่าธรรมเนียมการเช่าที่ดินและอื่น ๆ รับล่วงหน้า</t>
  </si>
  <si>
    <t>เงินสดจ่ายจากเงินให้กู้ยืมระยะสั้นแก่กิจการที่เกี่ยวข้องกัน</t>
  </si>
  <si>
    <t xml:space="preserve">   ที่กำหนดไว้</t>
  </si>
  <si>
    <t>สินทรัพย์สิทธิการใช้ สุทธิ</t>
  </si>
  <si>
    <t>ลูกหนี้ตามสัญญาเช่าการเงิน สุทธิ</t>
  </si>
  <si>
    <t>หนี้สินตามสัญญาเช่า สุทธิ</t>
  </si>
  <si>
    <t>กำไร (ขาดทุน) ขั้นต้น</t>
  </si>
  <si>
    <t>กำไร (ขาดทุน) ก่อนค่าใช้จ่ายภาษีเงินได้</t>
  </si>
  <si>
    <t>การแบ่งปันกำไร (ขาดทุน)</t>
  </si>
  <si>
    <t>ต้นทุนในการป้องกันความเสี่ยงสุทธิจากภาษีเงินได้</t>
  </si>
  <si>
    <t>การแบ่งปันกำไร (ขาดทุน) เบ็ดเสร็จรวม</t>
  </si>
  <si>
    <t>ผลประโยชน์ (ค่าใช้จ่าย) ภาษีเงินได้</t>
  </si>
  <si>
    <t>กำไรจากการเปลี่ยนประเภทเงินลงทุน</t>
  </si>
  <si>
    <t>ลูกหนี้ตามสัญญาเช่าการเงินที่ถึงกำหนดชำระ</t>
  </si>
  <si>
    <t>ภายในหนึ่งปี สุทธิ</t>
  </si>
  <si>
    <t>เงินสดรับ (จ่าย) จากเงินลงทุนระยะสั้นสุทธิ</t>
  </si>
  <si>
    <t>ส่วนต่ำกว่าทุนอื่น</t>
  </si>
  <si>
    <t>กำไร (ขาดทุน) จากการวัดมูลค่าใหม่ของ</t>
  </si>
  <si>
    <t>ผลประโยชน์พนักงานที่กำหนดไว้สุทธิจากภาษีเงินได้</t>
  </si>
  <si>
    <t>เงินสดและรายการเทียบเท่าเงินสด ประกอบด้วย</t>
  </si>
  <si>
    <t>พ.ศ. 2564</t>
  </si>
  <si>
    <t>ณ วันที่ 1 มกราคม พ.ศ. 2564</t>
  </si>
  <si>
    <t xml:space="preserve">   ณ วันที่ 1 มกราคม พ.ศ. 2564</t>
  </si>
  <si>
    <t>ที่ถึงกำหนดชำระภายในหนึ่งปี</t>
  </si>
  <si>
    <t>ที่กำหนดไถ่ถอนภายในหนึ่งปี สุทธิ</t>
  </si>
  <si>
    <t>หนี้สินตามสัญญาเช่าส่วนที่ถึงกำหนดชำระ</t>
  </si>
  <si>
    <t>ส่วนเกินทุนอื่นที่ถือไว้เพื่อขาย</t>
  </si>
  <si>
    <t>จากการดำเนินงานต่อเนื่องสุทธิจากภาษีเงินได้</t>
  </si>
  <si>
    <t>จากการดำเนินงานที่ยกเลิกสุทธิจากภาษีเงินได้</t>
  </si>
  <si>
    <t>- จากการดำเนินงานต่อเนื่อง</t>
  </si>
  <si>
    <t>- จากการดำเนินงานที่ยกเลิก</t>
  </si>
  <si>
    <t>จากการดำเนินงานต่อเนื่อง - สุทธิจากภาษี</t>
  </si>
  <si>
    <t>จากการดำเนินงานที่ยกเลิก - สุทธิจากภาษี</t>
  </si>
  <si>
    <t>ส่วนเกินทุนอื่น</t>
  </si>
  <si>
    <t>ที่ถือไว้เพื่อขาย</t>
  </si>
  <si>
    <t>(กำไร) ขาดทุนจากการวัดมูลค่ายุติธรรมของอนุพันธ์ทางการเงิน</t>
  </si>
  <si>
    <t>ค่าใช้จ่าย (ผลประโยชน์) ภาษีเงินได้</t>
  </si>
  <si>
    <t>เงินสดรับจากการขายสินทรัพย์ทางการเงินที่วัดมูลค่าด้วย</t>
  </si>
  <si>
    <t>เงินสดในมือ</t>
  </si>
  <si>
    <t>ข้อมูลเพิ่มเติมเกี่ยวกับกระแสเงินสด</t>
  </si>
  <si>
    <t>การเปลี่ยนแปลงในสินทรัพย์สิทธิการใช้โดยไม่ได้ชำระเงิน</t>
  </si>
  <si>
    <t>เงินสดรับจากเงินปันผล</t>
  </si>
  <si>
    <t>ผลกระทบจากการนำมาตรฐานการรายงาน</t>
  </si>
  <si>
    <t xml:space="preserve">ยอดคงเหลือต้นปี </t>
  </si>
  <si>
    <t xml:space="preserve">   ที่ปรับปรุงแล้ว</t>
  </si>
  <si>
    <t>(กำไร) ขาดทุนจากการวัดมูลค่ายุติธรรมของสินทรัพย์ทางการเงิน</t>
  </si>
  <si>
    <t>(ปรับปรุงใหม่)</t>
  </si>
  <si>
    <t>การรวมธุรกิจภายใต้การควบคุมเดียวกัน</t>
  </si>
  <si>
    <t>ส่วนขาดทุนจาก</t>
  </si>
  <si>
    <t>การรวมธุรกิจภายใต้</t>
  </si>
  <si>
    <t>การควบคุมเดียวกัน</t>
  </si>
  <si>
    <t>ผลขาดทุน (กลับรายการ) ด้านเครดิตที่คาดว่าจะเกิดขึ้น</t>
  </si>
  <si>
    <t>เงินสดจ่ายเพื่อไถ่ถอนหุ้นกู้</t>
  </si>
  <si>
    <t>เงินสดรับจากเงินกู้ยืมระยะยาวจากกิจการอื่น</t>
  </si>
  <si>
    <t>เงินสดรับจากเงินกู้ยืมระยะสั้นจากกิจการที่เกี่ยวข้องกัน</t>
  </si>
  <si>
    <t>เงินสดใช้ไปในกิจกรรมดำเนินงานจากการดำเนินงานที่ยกเลิก</t>
  </si>
  <si>
    <t>เงินสดสุทธิใช้ไปในกิจกรรมลงทุน</t>
  </si>
  <si>
    <t>เงินสดใช้ไปในกิจกรรมจัดหาเงินจากการดำเนินงานที่ยกเลิก</t>
  </si>
  <si>
    <t>เงินสดและรายการเทียบเท่าเงินสดลดลงสุทธิ</t>
  </si>
  <si>
    <t>เงินสดจ่ายค่าธรรมเนียมในการจัดหาเงินกู้ยืม</t>
  </si>
  <si>
    <t>ส่วนได้เสียจากการรวมธุรกิจภายใต้การควบคุมเดียวกัน</t>
  </si>
  <si>
    <t>ส่วนได้เสียจาก</t>
  </si>
  <si>
    <t>รวม</t>
  </si>
  <si>
    <t>ส่วนของเจ้าของ</t>
  </si>
  <si>
    <t>เงินสดรับจากเงินให้กู้ยืมระยะยาวแก่กิจการที่เกี่ยวข้องกัน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</si>
  <si>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</si>
  <si>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เงินสดจ่ายจากการรับโอนกิจการทั้งหมดภายใต้การควบคุมเดียวกัน</t>
  </si>
  <si>
    <t>เงินสดจ่ายคืนเงินกู้ยืมระยะยาวจากกิจการที่เกี่ยวข้องกัน</t>
  </si>
  <si>
    <t>ส่วนของหุ้นกู้ที่ถึงกำหนดไถ่ถอนภายในหนึ่งปี สุทธิ</t>
  </si>
  <si>
    <t>(นำเสนอใหม่)</t>
  </si>
  <si>
    <t>ส่วนแบ่งกำไร (ขาดทุน) เบ็ดเสร็จอื่นจากบริษัทร่วม</t>
  </si>
  <si>
    <t xml:space="preserve"> (ขาดทุน) จาก</t>
  </si>
  <si>
    <t>ส่วนเกิน</t>
  </si>
  <si>
    <t>ขาดทุนจากการตัดจำหน่ายที่ดิน อาคารและอุปกรณ์</t>
  </si>
  <si>
    <t>เงินสดจ่ายคืนเงินกู้ยืมระยะสั้นจากกิจการที่เกี่ยวข้องกัน</t>
  </si>
  <si>
    <t>กำไร (ขาดทุน)</t>
  </si>
  <si>
    <t>อสังหาริมทรัพย์เพื่อการลงทุน สุทธิ</t>
  </si>
  <si>
    <t>ส่วนของผู้เป็นเจ้าของ</t>
  </si>
  <si>
    <t>การเปลี่ยนแปลงในมูลค่ายุติธรรมสุทธิของ</t>
  </si>
  <si>
    <t>สินทรัพย์ทางการเงินที่วัดมูลค่าด้วยมูลค่ายุติธรรม</t>
  </si>
  <si>
    <t>ผ่านกำไรขาดทุนเบ็ดเสร็จอื่นสุทธิจากภาษีเงินได้</t>
  </si>
  <si>
    <t>เงินสดจ่ายจากเงินให้กู้ยืมระยะยาวแก่กิจการที่เกี่ยวข้องกัน</t>
  </si>
  <si>
    <t>เงินสดจ่ายจากเงินฝากสถาบันการเงินที่ใช้เป็นหลักประกัน</t>
  </si>
  <si>
    <t>เงินปันผลจ่ายให้แก่ผู้ถือหุ้นของกลุ่มกิจการ</t>
  </si>
  <si>
    <t>เงินสดรับจากการออกหุ้นกู้</t>
  </si>
  <si>
    <t>การเปลี่ยนแปลงสินทรัพย์</t>
  </si>
  <si>
    <t>ทางการเงินที่วัดมูลค่าด้วย</t>
  </si>
  <si>
    <t>มูลค่ายุติธรรมผ่าน</t>
  </si>
  <si>
    <t xml:space="preserve">กำไรขาดทุนเบ็ดเสร็จอื่น </t>
  </si>
  <si>
    <t>จำหน่ายเงินลงทุน</t>
  </si>
  <si>
    <t>(กำไร) ขาดทุนจากการยกเลิกสัญญาเช่า</t>
  </si>
  <si>
    <t>กำไรจากการเปลี่ยนเงื่อนไขสัญญาเงินกู้ยืม</t>
  </si>
  <si>
    <t>เงินสดได้มาจาก (ใช้ไปใน) กิจกรรมดำเนินงาน</t>
  </si>
  <si>
    <t>รับคืน (จ่าย) ภาษีเงินได้</t>
  </si>
  <si>
    <t>เงินสดสุทธิได้มาจาก (ใช้ไป) ในกิจกรรมดำเนินงาน</t>
  </si>
  <si>
    <t>เงินสดจ่ายสำหรับสินทรัพย์สิทธิการใช้</t>
  </si>
  <si>
    <t>เงินสดรับจากเงินกู้ยืมระยะยาวจากกิจการที่เกี่ยวข้องกัน</t>
  </si>
  <si>
    <t>เงินลงทุนในการร่วมค้าและบริษัทร่วม</t>
  </si>
  <si>
    <t>ผลกระทบจากการนำมาตรฐาน</t>
  </si>
  <si>
    <t>การรายงานทางการเงินใหม่มาใช้เป็นครั้งแรก</t>
  </si>
  <si>
    <t>เงินสดรับจากเงินให้กู้ยืมระยะยาวแก่สหกรณ์ออมทรัพย์ของพนักงาน</t>
  </si>
  <si>
    <t>เงินสดจ่ายจากเงินให้กู้ยืมระยะยาวแก่สหกรณ์ออมทรัพย์ของพนักงาน</t>
  </si>
  <si>
    <t>เงินสดรับจากการปรับโครงสร้างกลุ่มธุรกิจ</t>
  </si>
  <si>
    <t>กำไร (ขาดทุน) สุทธิต่อหุ้นขั้นพื้นฐาน (บาท)</t>
  </si>
  <si>
    <t>เงินฝากสถาบันการเงินที่ครบกำหนดภายในสามเดือน</t>
  </si>
  <si>
    <t>ปรับปรุงใหม่</t>
  </si>
  <si>
    <t>กำไรจากการจำหน่ายเงินลงทุนในบริษัทร่วม</t>
  </si>
  <si>
    <t>ขาดทุนรายได้จากการขายที่ถูกป้องกันความเสี่ยง</t>
  </si>
  <si>
    <t>ขาดทุนจากการจำหน่ายเงินลงทุนในบริษัทย่อย</t>
  </si>
  <si>
    <t>เงินสดรับจากการขายเงินลงทุนในบริษัทย่อย</t>
  </si>
  <si>
    <t>ส่วนแบ่งขาดทุนจากการเปลี่ยนแปลง</t>
  </si>
  <si>
    <t xml:space="preserve">   </t>
  </si>
  <si>
    <t>ในสินทรัพย์สุทธิของบริษัทร่วม</t>
  </si>
  <si>
    <t>ส่วนได้เสียที่ไม่มีอำนาจควบคุมจากการซื้อธุรกิจ</t>
  </si>
  <si>
    <t>การชำระบัญชีของบริษัทย่อย</t>
  </si>
  <si>
    <t>เงินสดจ่ายสำหรับการเพิ่มทุนในบริษัทย่อย</t>
  </si>
  <si>
    <t>เงินสดจ่ายซื้อเงินลงทุนในบริษัทร่วม</t>
  </si>
  <si>
    <t>เงินสดจ่ายซื้อเงินลงทุนในการร่วมค้า</t>
  </si>
  <si>
    <t>ผลต่างของอัตราแลกเปลี่ยนจากการแปลงค่าข้อมูลทางการเงิน</t>
  </si>
  <si>
    <t>เงินสดจ่ายคืนทุนให้แก่ส่วนได้เสียที่ไม่มีอำนาจควบคุม</t>
  </si>
  <si>
    <t>เงินสดรับจากการขายเงินลงทุนในบริษัทร่วม</t>
  </si>
  <si>
    <t>ณ วันที่ 1 มกราคม พ.ศ. 2563 ที่ปรับปรุงแล้ว</t>
  </si>
  <si>
    <t>ต้นทุน</t>
  </si>
  <si>
    <t>ในการป้องกัน</t>
  </si>
  <si>
    <t xml:space="preserve">   ทางการเงินใหม่มาใช้เป็นครั้งแรก</t>
  </si>
  <si>
    <t>สิ่งตอบแทนที่คาดว่าจะต้องจ่ายสำหรับเงินลงทุนในบริษัทร่วม</t>
  </si>
  <si>
    <t>เงินกู้ยืมระยะยาวจากกิจการที่เกี่ยวข้องกัน สุทธิ</t>
  </si>
  <si>
    <t>ณ วันที่ 31 ธันวาคม พ.ศ. 2564</t>
  </si>
  <si>
    <t>หมายเหตุประกอบงบเงินรวมและงบการเงินเฉพาะกิจการเป็นส่วนหนึ่งของงบการเงินนี้</t>
  </si>
  <si>
    <t>สำหรับปีสิ้นสุดวันที่ 31 ธันวาคม พ.ศ. 2564</t>
  </si>
  <si>
    <t>บาท</t>
  </si>
  <si>
    <t>กำไร (ขาดทุน) สุทธิสำหรับปี</t>
  </si>
  <si>
    <t>ขาดทุนสุทธิสำหรับปี</t>
  </si>
  <si>
    <t>กำไร (ขาดทุน) เบ็ดเสร็จอื่นสำหรับปี</t>
  </si>
  <si>
    <t>กำไรเบ็ดเสร็จอื่นสำหรับปี</t>
  </si>
  <si>
    <t>กำไร (ขาดทุน) เบ็ดเสร็จรวมสำหรับปี</t>
  </si>
  <si>
    <t>ยอดคงเหลือปลายปี</t>
  </si>
  <si>
    <t xml:space="preserve">   ณ วันที่ 31 ธันวาคม พ.ศ. 2563</t>
  </si>
  <si>
    <t>กำไรสุทธิสำหรับปี</t>
  </si>
  <si>
    <t>ยอดคงเหลือต้นปี</t>
  </si>
  <si>
    <t>กำไรเบ็ดเสร็จรวมสำหรับปี</t>
  </si>
  <si>
    <t xml:space="preserve">   กำไร (ขาดทุน) สุทธิสำหรับปี</t>
  </si>
  <si>
    <t xml:space="preserve">   กำไร (ขาดทุน) เบ็ดเสร็จอื่นสำหรับปี</t>
  </si>
  <si>
    <t xml:space="preserve">   กำไรสุทธิสำหรับปี</t>
  </si>
  <si>
    <t xml:space="preserve">   ขาดทุนเบ็ดเสร็จอื่นสำหรับปี</t>
  </si>
  <si>
    <t xml:space="preserve">   ณ วันที่ 31 ธันวาคม พ.ศ. 2564</t>
  </si>
  <si>
    <t>กำไร (ขาดทุน) สุทธิสำหรับปีจากการดำเนินงานต่อเนื่อง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</si>
  <si>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</si>
  <si>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</si>
  <si>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</si>
  <si>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(กำไร) ขาดทุนจากการจำหน่ายที่ดิน อาคารและอุปกรณ์</t>
  </si>
  <si>
    <t>(กำไร) ขาดทุนจากอัตราแลกเปลี่ยนสุทธิที่ยังไม่เกิดขึ้นจริง</t>
  </si>
  <si>
    <t>ขาดทุนจากการด้อยค่าเงินลงทุนในบริษัทย่อย</t>
  </si>
  <si>
    <t>ขาดทุนจากการวัดมูลค่าสินค้าคงเหลือ</t>
  </si>
  <si>
    <t>มูลค่ายุติธรรมผ่านกำไรขาดทุน</t>
  </si>
  <si>
    <t>เงินสดรับจากการขายเงินลงทุนในการร่วมค้า</t>
  </si>
  <si>
    <t>เงินสดได้มาจาก (ใช้ไป) ในกิจกรรมลงทุนจากการดำเนินงานที่ยกเลิก</t>
  </si>
  <si>
    <t>กำไรจากการขายเงินลงทุนในบริษัทร่วม</t>
  </si>
  <si>
    <t>การเปลี่ยนแปลงสัดส่วนการถือหุ้นในบริษัทย่อย</t>
  </si>
  <si>
    <t>การดำเนินงานที่ยกเลิก</t>
  </si>
  <si>
    <t>จำหน่ายเงินลงทุนในบริษัทร่วม</t>
  </si>
  <si>
    <t>ขาดทุนเบ็ดเสร็จอื่นสำหรับปี</t>
  </si>
  <si>
    <t>ขาดทุนจากเครื่องมือทางการเงิน สุทธิ</t>
  </si>
  <si>
    <t>กำไรก่อนต้นทุนทางการเงินและค่าใช้จ่ายภาษีเงินได้</t>
  </si>
  <si>
    <t>เงินสดสุทธิได้มาจากกิจกรรมจัดหาเงิน</t>
  </si>
  <si>
    <t>สินทรัพย์ที่ถือไว้เพื่อขายและการดำเนินงานที่ยกเลิก</t>
  </si>
  <si>
    <t>เงินสดจ่ายสุทธิเพิ้อซื้อเงินลงทุนในบริษัทย่อย</t>
  </si>
  <si>
    <t>และการดำเนินงานที่ยกเลิก</t>
  </si>
  <si>
    <t>หนี้สินที่เกี่ยวข้องโดยตรงกับสินทรัพย์ที่ถือไว้เพื่อขาย</t>
  </si>
  <si>
    <t>องค์ประกอบอื่นของส่วนของเจ้าของที่ถือไว้เพื่อขาย</t>
  </si>
  <si>
    <t>งบการเงินรวม</t>
  </si>
  <si>
    <t>งบการเงินเฉพาะกิจการ</t>
  </si>
  <si>
    <t>(ขาดทุน) กำไรจากอัตราแลกเปลี่ยน สุทธิ</t>
  </si>
  <si>
    <t>กำไรจากการจำหน่ายสินทรัพย์และหนี้สินที่ถือไว้เพื่อขาย</t>
  </si>
  <si>
    <t>จากการดำเนินงานต่อเนื่อง (บาท)</t>
  </si>
  <si>
    <t>กำไร (ขาดทุน) สุทธิต่อหุ้นขั้นพื้นฐาน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</si>
</sst>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-&quot;฿&quot;* #,##0.00_-;\-&quot;฿&quot;* #,##0.00_-;_-&quot;฿&quot;* &quot;-&quot;??_-;_-@_-"/>
    <numFmt numFmtId="167" formatCode="#,##0;\(#,##0\)"/>
    <numFmt numFmtId="168" formatCode="_(* #,##0_);_(* \(#,##0\);_(* &quot;-&quot;??_);_(@_)"/>
    <numFmt numFmtId="169" formatCode="#,##0;\(#,##0\);\-"/>
    <numFmt numFmtId="170" formatCode="\?\ #,##0_);[Red]\(\?\ #,##0\)"/>
    <numFmt numFmtId="171" formatCode="\•\ \ @"/>
    <numFmt numFmtId="172" formatCode="General_)"/>
    <numFmt numFmtId="173" formatCode="_(&quot;฿&quot;* #,##0.00_);_(&quot;฿&quot;* \(#,##0.00\);_(&quot;฿&quot;* &quot;-&quot;??_);_(@_)"/>
    <numFmt numFmtId="174" formatCode="\ \ _•\–\ \ \ \ @"/>
    <numFmt numFmtId="175" formatCode="#,##0\ \d\a\y\s"/>
    <numFmt numFmtId="176" formatCode="#,##0.000"/>
    <numFmt numFmtId="177" formatCode="&quot;0&quot;#.0"/>
    <numFmt numFmtId="178" formatCode="&quot;0&quot;#"/>
    <numFmt numFmtId="179" formatCode="#,##0\ \m\o\n\t\h"/>
    <numFmt numFmtId="180" formatCode="_ * #,##0_ ;_ * \-#,##0_ ;_ * &quot;-&quot;_ ;_ @_ "/>
    <numFmt numFmtId="181" formatCode="#,##0\ \y\r."/>
    <numFmt numFmtId="182" formatCode="&quot;yes&quot;;;&quot;no&quot;;"/>
    <numFmt numFmtId="183" formatCode="\ฃ\ #,##0_);[Red]\(\ฃ\ #,##0\)"/>
    <numFmt numFmtId="184" formatCode="\ฅ\ #,##0_);[Red]\(\ฅ\ #,##0\)"/>
    <numFmt numFmtId="185" formatCode="\$#,##0.00_);[Red]\(\$#,##0.00\)"/>
    <numFmt numFmtId="186" formatCode="_ * #,##0.00_ ;_ * \-#,##0.00_ ;_ * &quot;-&quot;??_ ;_ @_ "/>
    <numFmt numFmtId="187" formatCode="_ &quot;\&quot;* #,##0_ ;_ &quot;\&quot;* \-#,##0_ ;_ &quot;\&quot;* &quot;-&quot;_ ;_ @_ "/>
    <numFmt numFmtId="188" formatCode="_ &quot;\&quot;* #,##0.00_ ;_ &quot;\&quot;* \-#,##0.00_ ;_ &quot;\&quot;* &quot;-&quot;??_ ;_ @_ "/>
    <numFmt numFmtId="189" formatCode="#,##0.0;\(#,##0.0\)"/>
    <numFmt numFmtId="190" formatCode="_-* #,##0_-;\-* #,##0_-;_-* &quot;-&quot;??_-;_-@_-"/>
    <numFmt numFmtId="191" formatCode="#,##0.0\ \ \ _);\(#,##0.0\)"/>
    <numFmt numFmtId="192" formatCode="0&quot; bp&quot;"/>
    <numFmt numFmtId="193" formatCode="&quot;$&quot;#,##0.00_);[Red]\(&quot;$&quot;#,##0.00\);&quot;--  &quot;;_(@_)"/>
    <numFmt numFmtId="194" formatCode="mmm\-d\-yyyy"/>
    <numFmt numFmtId="195" formatCode="mmm\-yyyy"/>
    <numFmt numFmtId="196" formatCode="_([$€-2]* #,##0.00_);_([$€-2]* \(#,##0.00\);_([$€-2]* &quot;-&quot;??_)"/>
    <numFmt numFmtId="197" formatCode="#,##0.0_);[Red]\(#,##0.0\);&quot;--  &quot;"/>
    <numFmt numFmtId="198" formatCode="#,##0.0_);[Red]\(#,##0.0\)"/>
    <numFmt numFmtId="199" formatCode="#,##0.000_);[Red]\(#,##0.000\)"/>
    <numFmt numFmtId="200" formatCode="#,##0.00&quot;x&quot;;[Red]\(#,##0.00&quot;x&quot;\)"/>
    <numFmt numFmtId="201" formatCode="#,##0.00_)&quot; &quot;;[Red]\(#,##0.00\)&quot; &quot;"/>
    <numFmt numFmtId="202" formatCode="0.0%;[Red]\(0.0%\)"/>
    <numFmt numFmtId="203" formatCode="0.0%;[Red]\(0.0%\);&quot;--  &quot;"/>
    <numFmt numFmtId="204" formatCode="0.000%;[Red]\(0.000%\)"/>
    <numFmt numFmtId="205" formatCode="0.000%;;&quot;-- &quot;"/>
    <numFmt numFmtId="206" formatCode="0.0%"/>
    <numFmt numFmtId="207" formatCode="#,##0.00;\(#,##0.00\);\-"/>
    <numFmt numFmtId="208" formatCode="#,##0\ ;\(#,##0\)"/>
    <numFmt numFmtId="209" formatCode="#,##0\ ;\(#,##0\);\-"/>
    <numFmt numFmtId="210" formatCode="_-* #,##0.00_-;\-* #,##0.00_-;_-* \-??_-;_-@_-"/>
    <numFmt numFmtId="211" formatCode="#,##0.00\ &quot;F&quot;;\-#,##0.00\ &quot;F&quot;"/>
    <numFmt numFmtId="212" formatCode="dd\-mmm\-yy_)"/>
    <numFmt numFmtId="213" formatCode="0.00_)"/>
    <numFmt numFmtId="214" formatCode="#,##0\ &quot;DM&quot;;[Red]\-#,##0\ &quot;DM&quot;"/>
    <numFmt numFmtId="215" formatCode="#,##0.00\ &quot;DM&quot;;[Red]\-#,##0.00\ &quot;DM&quot;"/>
    <numFmt numFmtId="216" formatCode="_(* #,##0.00_);_(* \(#,##0.00\);_(* \-??_);_(@_)"/>
    <numFmt numFmtId="217" formatCode="#,##0.00\ ;\-#,##0.00\ ;&quot; -&quot;#\ ;@\ "/>
  </numFmts>
  <fonts count="144">
    <font>
      <sz val="14"/>
      <name val="Browallia New"/>
      <family val="2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6"/>
      <name val="Arial"/>
      <family val="2"/>
    </font>
    <font>
      <sz val="10"/>
      <name val="BERNHARD"/>
    </font>
    <font>
      <sz val="10"/>
      <name val="Helv"/>
    </font>
    <font>
      <b/>
      <sz val="11"/>
      <name val="Times New Roman"/>
      <family val="1"/>
    </font>
    <font>
      <sz val="10"/>
      <color indexed="8"/>
      <name val="Arial"/>
      <family val="2"/>
    </font>
    <font>
      <sz val="8"/>
      <color indexed="17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22"/>
    </font>
    <font>
      <b/>
      <sz val="10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14"/>
      <name val="Arial Black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sz val="10"/>
      <color indexed="12"/>
      <name val="Arial"/>
      <family val="2"/>
    </font>
    <font>
      <sz val="9"/>
      <color indexed="17"/>
      <name val="Arial Narrow"/>
      <family val="2"/>
    </font>
    <font>
      <sz val="11"/>
      <color indexed="8"/>
      <name val="Calibri"/>
      <family val="2"/>
    </font>
    <font>
      <u/>
      <sz val="9"/>
      <name val="Helv"/>
    </font>
    <font>
      <sz val="8"/>
      <color indexed="17"/>
      <name val="Arial Narrow"/>
      <family val="2"/>
    </font>
    <font>
      <sz val="10"/>
      <color indexed="12"/>
      <name val="Arial"/>
      <family val="2"/>
      <charset val="222"/>
    </font>
    <font>
      <u/>
      <sz val="10"/>
      <color indexed="12"/>
      <name val="Arial"/>
      <family val="2"/>
    </font>
    <font>
      <sz val="11"/>
      <color indexed="8"/>
      <name val="Tahoma"/>
      <family val="2"/>
    </font>
    <font>
      <sz val="8"/>
      <name val="Arial Narrow"/>
      <family val="2"/>
    </font>
    <font>
      <sz val="12"/>
      <name val="นูลมรผ"/>
      <family val="1"/>
      <charset val="129"/>
    </font>
    <font>
      <sz val="11"/>
      <name val="ตธฟ๒"/>
      <family val="3"/>
      <charset val="129"/>
    </font>
    <font>
      <sz val="14"/>
      <name val="Browallia New"/>
      <family val="2"/>
      <charset val="222"/>
    </font>
    <font>
      <sz val="10"/>
      <name val="Cordia New"/>
      <family val="2"/>
    </font>
    <font>
      <sz val="10"/>
      <color indexed="10"/>
      <name val="Arial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8"/>
      <color indexed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u/>
      <sz val="14"/>
      <name val="Arial Narrow"/>
      <family val="2"/>
    </font>
    <font>
      <sz val="11"/>
      <color indexed="62"/>
      <name val="Calibri"/>
      <family val="2"/>
    </font>
    <font>
      <sz val="12"/>
      <color indexed="37"/>
      <name val="swiss"/>
    </font>
    <font>
      <b/>
      <sz val="10"/>
      <color indexed="37"/>
      <name val="Arial MT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Tahoma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10"/>
      <color indexed="55"/>
      <name val="Arial"/>
      <family val="2"/>
    </font>
    <font>
      <b/>
      <u/>
      <sz val="12"/>
      <name val="Arial Narrow"/>
      <family val="2"/>
    </font>
    <font>
      <b/>
      <u/>
      <sz val="10"/>
      <name val="Arial Narrow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7"/>
      <color indexed="12"/>
      <name val="Arial"/>
      <family val="2"/>
    </font>
    <font>
      <i/>
      <sz val="12"/>
      <color indexed="8"/>
      <name val="Arial MT"/>
    </font>
    <font>
      <sz val="11"/>
      <color indexed="10"/>
      <name val="Calibri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AngsanaUPC"/>
      <family val="1"/>
    </font>
    <font>
      <sz val="10"/>
      <color indexed="8"/>
      <name val="Calibri"/>
      <family val="2"/>
    </font>
    <font>
      <sz val="15"/>
      <name val="Angsana New"/>
      <family val="1"/>
    </font>
    <font>
      <sz val="11"/>
      <color indexed="8"/>
      <name val="Calibri"/>
      <family val="2"/>
    </font>
    <font>
      <sz val="10"/>
      <color indexed="8"/>
      <name val="Arial Unicode MS"/>
      <family val="2"/>
    </font>
    <font>
      <sz val="10"/>
      <color indexed="8"/>
      <name val="Arial"/>
      <family val="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0"/>
      <name val="Courier New"/>
      <family val="3"/>
      <charset val="222"/>
    </font>
    <font>
      <sz val="11"/>
      <color indexed="8"/>
      <name val="Calibri"/>
      <family val="2"/>
      <charset val="222"/>
    </font>
    <font>
      <sz val="10"/>
      <name val="MS Sans Serif"/>
      <family val="2"/>
      <charset val="222"/>
    </font>
    <font>
      <sz val="12"/>
      <name val="Tms Rmn"/>
      <charset val="222"/>
    </font>
    <font>
      <sz val="11"/>
      <color indexed="8"/>
      <name val="Tahoma"/>
      <family val="2"/>
      <charset val="222"/>
    </font>
    <font>
      <sz val="8"/>
      <name val="Arial"/>
      <family val="2"/>
      <charset val="222"/>
    </font>
    <font>
      <b/>
      <sz val="10"/>
      <name val="MS Sans Serif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2"/>
      <name val="Times New Roman"/>
      <family val="1"/>
      <charset val="222"/>
    </font>
    <font>
      <sz val="10"/>
      <color indexed="8"/>
      <name val="Tahoma"/>
      <family val="2"/>
    </font>
    <font>
      <sz val="16"/>
      <name val="Angsana New"/>
      <family val="1"/>
    </font>
    <font>
      <sz val="10"/>
      <name val="SimSun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  <charset val="222"/>
    </font>
    <font>
      <sz val="10"/>
      <name val="Microsoft YaHei"/>
      <family val="2"/>
      <charset val="222"/>
    </font>
    <font>
      <sz val="12"/>
      <name val="Browallia New"/>
      <family val="2"/>
    </font>
    <font>
      <b/>
      <sz val="11"/>
      <name val="Browallia New"/>
      <family val="2"/>
    </font>
    <font>
      <sz val="11"/>
      <name val="Browallia New"/>
      <family val="2"/>
    </font>
    <font>
      <b/>
      <sz val="9"/>
      <name val="Browallia New"/>
      <family val="2"/>
    </font>
    <font>
      <sz val="9"/>
      <name val="Browallia New"/>
      <family val="2"/>
    </font>
    <font>
      <b/>
      <sz val="8"/>
      <name val="Browallia New"/>
      <family val="2"/>
    </font>
    <font>
      <sz val="8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i/>
      <sz val="11"/>
      <color rgb="FF7F7F7F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charset val="222"/>
    </font>
    <font>
      <u/>
      <sz val="11"/>
      <color theme="10"/>
      <name val="Calibri"/>
      <family val="2"/>
      <charset val="222"/>
      <scheme val="minor"/>
    </font>
    <font>
      <u/>
      <sz val="10"/>
      <color rgb="FF0563C1"/>
      <name val="Georgia"/>
      <family val="1"/>
    </font>
    <font>
      <u/>
      <sz val="10"/>
      <color rgb="FF7A1818"/>
      <name val="Georgia"/>
      <family val="1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</font>
    <font>
      <sz val="14"/>
      <color rgb="FF000000"/>
      <name val="Browallia New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8"/>
      </patternFill>
    </fill>
    <fill>
      <patternFill patternType="gray0625">
        <fgColor indexed="26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</borders>
  <cellStyleXfs count="760">
    <xf numFmtId="0" fontId="0" fillId="0" borderId="0"/>
    <xf numFmtId="0" fontId="5" fillId="0" borderId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4" fillId="31" borderId="0" applyNumberFormat="0" applyBorder="0" applyAlignment="0" applyProtection="0"/>
    <xf numFmtId="0" fontId="28" fillId="2" borderId="0" applyNumberFormat="0" applyBorder="0" applyAlignment="0" applyProtection="0"/>
    <xf numFmtId="0" fontId="104" fillId="31" borderId="0" applyNumberFormat="0" applyBorder="0" applyAlignment="0" applyProtection="0"/>
    <xf numFmtId="0" fontId="105" fillId="31" borderId="0" applyNumberFormat="0" applyBorder="0" applyAlignment="0" applyProtection="0"/>
    <xf numFmtId="0" fontId="104" fillId="32" borderId="0" applyNumberFormat="0" applyBorder="0" applyAlignment="0" applyProtection="0"/>
    <xf numFmtId="0" fontId="28" fillId="3" borderId="0" applyNumberFormat="0" applyBorder="0" applyAlignment="0" applyProtection="0"/>
    <xf numFmtId="0" fontId="104" fillId="32" borderId="0" applyNumberFormat="0" applyBorder="0" applyAlignment="0" applyProtection="0"/>
    <xf numFmtId="0" fontId="105" fillId="32" borderId="0" applyNumberFormat="0" applyBorder="0" applyAlignment="0" applyProtection="0"/>
    <xf numFmtId="0" fontId="104" fillId="33" borderId="0" applyNumberFormat="0" applyBorder="0" applyAlignment="0" applyProtection="0"/>
    <xf numFmtId="0" fontId="28" fillId="4" borderId="0" applyNumberFormat="0" applyBorder="0" applyAlignment="0" applyProtection="0"/>
    <xf numFmtId="0" fontId="104" fillId="33" borderId="0" applyNumberFormat="0" applyBorder="0" applyAlignment="0" applyProtection="0"/>
    <xf numFmtId="0" fontId="105" fillId="33" borderId="0" applyNumberFormat="0" applyBorder="0" applyAlignment="0" applyProtection="0"/>
    <xf numFmtId="0" fontId="104" fillId="34" borderId="0" applyNumberFormat="0" applyBorder="0" applyAlignment="0" applyProtection="0"/>
    <xf numFmtId="0" fontId="28" fillId="5" borderId="0" applyNumberFormat="0" applyBorder="0" applyAlignment="0" applyProtection="0"/>
    <xf numFmtId="0" fontId="104" fillId="34" borderId="0" applyNumberFormat="0" applyBorder="0" applyAlignment="0" applyProtection="0"/>
    <xf numFmtId="0" fontId="105" fillId="34" borderId="0" applyNumberFormat="0" applyBorder="0" applyAlignment="0" applyProtection="0"/>
    <xf numFmtId="0" fontId="104" fillId="35" borderId="0" applyNumberFormat="0" applyBorder="0" applyAlignment="0" applyProtection="0"/>
    <xf numFmtId="0" fontId="28" fillId="6" borderId="0" applyNumberFormat="0" applyBorder="0" applyAlignment="0" applyProtection="0"/>
    <xf numFmtId="0" fontId="104" fillId="35" borderId="0" applyNumberFormat="0" applyBorder="0" applyAlignment="0" applyProtection="0"/>
    <xf numFmtId="0" fontId="105" fillId="35" borderId="0" applyNumberFormat="0" applyBorder="0" applyAlignment="0" applyProtection="0"/>
    <xf numFmtId="0" fontId="104" fillId="36" borderId="0" applyNumberFormat="0" applyBorder="0" applyAlignment="0" applyProtection="0"/>
    <xf numFmtId="0" fontId="28" fillId="7" borderId="0" applyNumberFormat="0" applyBorder="0" applyAlignment="0" applyProtection="0"/>
    <xf numFmtId="0" fontId="104" fillId="36" borderId="0" applyNumberFormat="0" applyBorder="0" applyAlignment="0" applyProtection="0"/>
    <xf numFmtId="0" fontId="105" fillId="36" borderId="0" applyNumberFormat="0" applyBorder="0" applyAlignment="0" applyProtection="0"/>
    <xf numFmtId="0" fontId="104" fillId="37" borderId="0" applyNumberFormat="0" applyBorder="0" applyAlignment="0" applyProtection="0"/>
    <xf numFmtId="0" fontId="28" fillId="8" borderId="0" applyNumberFormat="0" applyBorder="0" applyAlignment="0" applyProtection="0"/>
    <xf numFmtId="0" fontId="104" fillId="37" borderId="0" applyNumberFormat="0" applyBorder="0" applyAlignment="0" applyProtection="0"/>
    <xf numFmtId="0" fontId="105" fillId="37" borderId="0" applyNumberFormat="0" applyBorder="0" applyAlignment="0" applyProtection="0"/>
    <xf numFmtId="0" fontId="104" fillId="38" borderId="0" applyNumberFormat="0" applyBorder="0" applyAlignment="0" applyProtection="0"/>
    <xf numFmtId="0" fontId="28" fillId="9" borderId="0" applyNumberFormat="0" applyBorder="0" applyAlignment="0" applyProtection="0"/>
    <xf numFmtId="0" fontId="104" fillId="38" borderId="0" applyNumberFormat="0" applyBorder="0" applyAlignment="0" applyProtection="0"/>
    <xf numFmtId="0" fontId="105" fillId="38" borderId="0" applyNumberFormat="0" applyBorder="0" applyAlignment="0" applyProtection="0"/>
    <xf numFmtId="0" fontId="104" fillId="39" borderId="0" applyNumberFormat="0" applyBorder="0" applyAlignment="0" applyProtection="0"/>
    <xf numFmtId="0" fontId="28" fillId="10" borderId="0" applyNumberFormat="0" applyBorder="0" applyAlignment="0" applyProtection="0"/>
    <xf numFmtId="0" fontId="104" fillId="39" borderId="0" applyNumberFormat="0" applyBorder="0" applyAlignment="0" applyProtection="0"/>
    <xf numFmtId="0" fontId="105" fillId="39" borderId="0" applyNumberFormat="0" applyBorder="0" applyAlignment="0" applyProtection="0"/>
    <xf numFmtId="0" fontId="104" fillId="40" borderId="0" applyNumberFormat="0" applyBorder="0" applyAlignment="0" applyProtection="0"/>
    <xf numFmtId="0" fontId="28" fillId="5" borderId="0" applyNumberFormat="0" applyBorder="0" applyAlignment="0" applyProtection="0"/>
    <xf numFmtId="0" fontId="104" fillId="40" borderId="0" applyNumberFormat="0" applyBorder="0" applyAlignment="0" applyProtection="0"/>
    <xf numFmtId="0" fontId="105" fillId="40" borderId="0" applyNumberFormat="0" applyBorder="0" applyAlignment="0" applyProtection="0"/>
    <xf numFmtId="0" fontId="104" fillId="41" borderId="0" applyNumberFormat="0" applyBorder="0" applyAlignment="0" applyProtection="0"/>
    <xf numFmtId="0" fontId="28" fillId="8" borderId="0" applyNumberFormat="0" applyBorder="0" applyAlignment="0" applyProtection="0"/>
    <xf numFmtId="0" fontId="104" fillId="41" borderId="0" applyNumberFormat="0" applyBorder="0" applyAlignment="0" applyProtection="0"/>
    <xf numFmtId="0" fontId="105" fillId="41" borderId="0" applyNumberFormat="0" applyBorder="0" applyAlignment="0" applyProtection="0"/>
    <xf numFmtId="0" fontId="104" fillId="42" borderId="0" applyNumberFormat="0" applyBorder="0" applyAlignment="0" applyProtection="0"/>
    <xf numFmtId="0" fontId="28" fillId="11" borderId="0" applyNumberFormat="0" applyBorder="0" applyAlignment="0" applyProtection="0"/>
    <xf numFmtId="0" fontId="104" fillId="42" borderId="0" applyNumberFormat="0" applyBorder="0" applyAlignment="0" applyProtection="0"/>
    <xf numFmtId="0" fontId="105" fillId="42" borderId="0" applyNumberFormat="0" applyBorder="0" applyAlignment="0" applyProtection="0"/>
    <xf numFmtId="0" fontId="106" fillId="43" borderId="0" applyNumberFormat="0" applyBorder="0" applyAlignment="0" applyProtection="0"/>
    <xf numFmtId="0" fontId="40" fillId="12" borderId="0" applyNumberFormat="0" applyBorder="0" applyAlignment="0" applyProtection="0"/>
    <xf numFmtId="0" fontId="107" fillId="43" borderId="0" applyNumberFormat="0" applyBorder="0" applyAlignment="0" applyProtection="0"/>
    <xf numFmtId="0" fontId="106" fillId="44" borderId="0" applyNumberFormat="0" applyBorder="0" applyAlignment="0" applyProtection="0"/>
    <xf numFmtId="0" fontId="40" fillId="9" borderId="0" applyNumberFormat="0" applyBorder="0" applyAlignment="0" applyProtection="0"/>
    <xf numFmtId="0" fontId="107" fillId="44" borderId="0" applyNumberFormat="0" applyBorder="0" applyAlignment="0" applyProtection="0"/>
    <xf numFmtId="0" fontId="106" fillId="45" borderId="0" applyNumberFormat="0" applyBorder="0" applyAlignment="0" applyProtection="0"/>
    <xf numFmtId="0" fontId="40" fillId="10" borderId="0" applyNumberFormat="0" applyBorder="0" applyAlignment="0" applyProtection="0"/>
    <xf numFmtId="0" fontId="107" fillId="45" borderId="0" applyNumberFormat="0" applyBorder="0" applyAlignment="0" applyProtection="0"/>
    <xf numFmtId="0" fontId="106" fillId="46" borderId="0" applyNumberFormat="0" applyBorder="0" applyAlignment="0" applyProtection="0"/>
    <xf numFmtId="0" fontId="40" fillId="13" borderId="0" applyNumberFormat="0" applyBorder="0" applyAlignment="0" applyProtection="0"/>
    <xf numFmtId="0" fontId="107" fillId="46" borderId="0" applyNumberFormat="0" applyBorder="0" applyAlignment="0" applyProtection="0"/>
    <xf numFmtId="0" fontId="106" fillId="47" borderId="0" applyNumberFormat="0" applyBorder="0" applyAlignment="0" applyProtection="0"/>
    <xf numFmtId="0" fontId="40" fillId="14" borderId="0" applyNumberFormat="0" applyBorder="0" applyAlignment="0" applyProtection="0"/>
    <xf numFmtId="0" fontId="107" fillId="47" borderId="0" applyNumberFormat="0" applyBorder="0" applyAlignment="0" applyProtection="0"/>
    <xf numFmtId="0" fontId="106" fillId="48" borderId="0" applyNumberFormat="0" applyBorder="0" applyAlignment="0" applyProtection="0"/>
    <xf numFmtId="0" fontId="40" fillId="15" borderId="0" applyNumberFormat="0" applyBorder="0" applyAlignment="0" applyProtection="0"/>
    <xf numFmtId="0" fontId="107" fillId="48" borderId="0" applyNumberFormat="0" applyBorder="0" applyAlignment="0" applyProtection="0"/>
    <xf numFmtId="0" fontId="106" fillId="49" borderId="0" applyNumberFormat="0" applyBorder="0" applyAlignment="0" applyProtection="0"/>
    <xf numFmtId="0" fontId="40" fillId="16" borderId="0" applyNumberFormat="0" applyBorder="0" applyAlignment="0" applyProtection="0"/>
    <xf numFmtId="0" fontId="107" fillId="49" borderId="0" applyNumberFormat="0" applyBorder="0" applyAlignment="0" applyProtection="0"/>
    <xf numFmtId="0" fontId="106" fillId="50" borderId="0" applyNumberFormat="0" applyBorder="0" applyAlignment="0" applyProtection="0"/>
    <xf numFmtId="0" fontId="40" fillId="17" borderId="0" applyNumberFormat="0" applyBorder="0" applyAlignment="0" applyProtection="0"/>
    <xf numFmtId="0" fontId="107" fillId="50" borderId="0" applyNumberFormat="0" applyBorder="0" applyAlignment="0" applyProtection="0"/>
    <xf numFmtId="0" fontId="106" fillId="51" borderId="0" applyNumberFormat="0" applyBorder="0" applyAlignment="0" applyProtection="0"/>
    <xf numFmtId="0" fontId="40" fillId="18" borderId="0" applyNumberFormat="0" applyBorder="0" applyAlignment="0" applyProtection="0"/>
    <xf numFmtId="0" fontId="107" fillId="51" borderId="0" applyNumberFormat="0" applyBorder="0" applyAlignment="0" applyProtection="0"/>
    <xf numFmtId="0" fontId="106" fillId="52" borderId="0" applyNumberFormat="0" applyBorder="0" applyAlignment="0" applyProtection="0"/>
    <xf numFmtId="0" fontId="40" fillId="13" borderId="0" applyNumberFormat="0" applyBorder="0" applyAlignment="0" applyProtection="0"/>
    <xf numFmtId="0" fontId="107" fillId="52" borderId="0" applyNumberFormat="0" applyBorder="0" applyAlignment="0" applyProtection="0"/>
    <xf numFmtId="0" fontId="106" fillId="53" borderId="0" applyNumberFormat="0" applyBorder="0" applyAlignment="0" applyProtection="0"/>
    <xf numFmtId="0" fontId="40" fillId="14" borderId="0" applyNumberFormat="0" applyBorder="0" applyAlignment="0" applyProtection="0"/>
    <xf numFmtId="0" fontId="107" fillId="53" borderId="0" applyNumberFormat="0" applyBorder="0" applyAlignment="0" applyProtection="0"/>
    <xf numFmtId="0" fontId="106" fillId="54" borderId="0" applyNumberFormat="0" applyBorder="0" applyAlignment="0" applyProtection="0"/>
    <xf numFmtId="0" fontId="40" fillId="19" borderId="0" applyNumberFormat="0" applyBorder="0" applyAlignment="0" applyProtection="0"/>
    <xf numFmtId="0" fontId="107" fillId="54" borderId="0" applyNumberFormat="0" applyBorder="0" applyAlignment="0" applyProtection="0"/>
    <xf numFmtId="191" fontId="41" fillId="0" borderId="0"/>
    <xf numFmtId="168" fontId="39" fillId="0" borderId="0" applyNumberFormat="0" applyFill="0" applyBorder="0" applyAlignment="0" applyProtection="0"/>
    <xf numFmtId="0" fontId="108" fillId="55" borderId="0" applyNumberFormat="0" applyBorder="0" applyAlignment="0" applyProtection="0"/>
    <xf numFmtId="0" fontId="42" fillId="3" borderId="0" applyNumberFormat="0" applyBorder="0" applyAlignment="0" applyProtection="0"/>
    <xf numFmtId="0" fontId="109" fillId="55" borderId="0" applyNumberFormat="0" applyBorder="0" applyAlignment="0" applyProtection="0"/>
    <xf numFmtId="0" fontId="8" fillId="0" borderId="1" applyNumberFormat="0" applyFill="0" applyAlignment="0" applyProtection="0"/>
    <xf numFmtId="192" fontId="43" fillId="2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110" fillId="56" borderId="28" applyNumberFormat="0" applyAlignment="0" applyProtection="0"/>
    <xf numFmtId="0" fontId="44" fillId="21" borderId="2" applyNumberFormat="0" applyAlignment="0" applyProtection="0"/>
    <xf numFmtId="0" fontId="111" fillId="56" borderId="28" applyNumberFormat="0" applyAlignment="0" applyProtection="0"/>
    <xf numFmtId="0" fontId="112" fillId="57" borderId="29" applyNumberFormat="0" applyAlignment="0" applyProtection="0"/>
    <xf numFmtId="0" fontId="45" fillId="22" borderId="3" applyNumberFormat="0" applyAlignment="0" applyProtection="0"/>
    <xf numFmtId="0" fontId="113" fillId="57" borderId="29" applyNumberFormat="0" applyAlignment="0" applyProtection="0"/>
    <xf numFmtId="165" fontId="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40" fontId="5" fillId="0" borderId="0" applyBorder="0" applyProtection="0"/>
    <xf numFmtId="40" fontId="5" fillId="0" borderId="0" applyBorder="0" applyProtection="0"/>
    <xf numFmtId="37" fontId="14" fillId="0" borderId="0"/>
    <xf numFmtId="165" fontId="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85" fillId="0" borderId="0" applyFont="0" applyFill="0" applyBorder="0" applyAlignment="0" applyProtection="0"/>
    <xf numFmtId="165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75" fillId="0" borderId="0" applyFont="0" applyFill="0" applyBorder="0" applyAlignment="0" applyProtection="0"/>
    <xf numFmtId="216" fontId="85" fillId="0" borderId="0"/>
    <xf numFmtId="43" fontId="75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165" fontId="75" fillId="0" borderId="0" applyFont="0" applyFill="0" applyBorder="0" applyAlignment="0" applyProtection="0"/>
    <xf numFmtId="185" fontId="3" fillId="0" borderId="0" applyFont="0" applyFill="0" applyBorder="0" applyAlignment="0" applyProtection="0"/>
    <xf numFmtId="165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69" fillId="0" borderId="0" applyFont="0" applyFill="0" applyBorder="0" applyAlignment="0" applyProtection="0"/>
    <xf numFmtId="43" fontId="70" fillId="0" borderId="0" applyFont="0" applyFill="0" applyBorder="0" applyAlignment="0" applyProtection="0"/>
    <xf numFmtId="165" fontId="9" fillId="0" borderId="0" applyFont="0" applyFill="0" applyBorder="0" applyAlignment="0" applyProtection="0"/>
    <xf numFmtId="216" fontId="85" fillId="0" borderId="0"/>
    <xf numFmtId="217" fontId="96" fillId="0" borderId="0" applyFill="0" applyBorder="0" applyAlignment="0" applyProtection="0"/>
    <xf numFmtId="43" fontId="82" fillId="0" borderId="0" applyFont="0" applyFill="0" applyBorder="0" applyAlignment="0" applyProtection="0"/>
    <xf numFmtId="43" fontId="83" fillId="0" borderId="0" applyFont="0" applyFill="0" applyBorder="0" applyAlignment="0" applyProtection="0"/>
    <xf numFmtId="210" fontId="3" fillId="0" borderId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7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4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75" fillId="0" borderId="0" applyFont="0" applyFill="0" applyBorder="0" applyAlignment="0" applyProtection="0"/>
    <xf numFmtId="43" fontId="8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76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NumberFormat="0" applyFill="0" applyBorder="0" applyAlignment="0" applyProtection="0"/>
    <xf numFmtId="211" fontId="70" fillId="0" borderId="0"/>
    <xf numFmtId="3" fontId="10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0" fontId="12" fillId="0" borderId="0"/>
    <xf numFmtId="172" fontId="13" fillId="0" borderId="0" applyFill="0" applyBorder="0">
      <alignment horizontal="left"/>
    </xf>
    <xf numFmtId="193" fontId="6" fillId="0" borderId="4" applyFont="0" applyFill="0" applyBorder="0" applyAlignment="0" applyProtection="0"/>
    <xf numFmtId="0" fontId="5" fillId="0" borderId="0" applyFont="0" applyFill="0" applyBorder="0" applyAlignment="0" applyProtection="0"/>
    <xf numFmtId="173" fontId="9" fillId="0" borderId="0" applyFont="0" applyFill="0" applyBorder="0" applyAlignment="0" applyProtection="0"/>
    <xf numFmtId="193" fontId="6" fillId="0" borderId="4" applyFont="0" applyFill="0" applyBorder="0" applyAlignment="0" applyProtection="0"/>
    <xf numFmtId="166" fontId="83" fillId="0" borderId="0" applyFont="0" applyFill="0" applyBorder="0" applyAlignment="0" applyProtection="0"/>
    <xf numFmtId="166" fontId="83" fillId="0" borderId="0" applyFont="0" applyFill="0" applyBorder="0" applyAlignment="0" applyProtection="0"/>
    <xf numFmtId="166" fontId="83" fillId="0" borderId="0" applyFont="0" applyFill="0" applyBorder="0" applyAlignment="0" applyProtection="0"/>
    <xf numFmtId="166" fontId="82" fillId="0" borderId="0" applyFont="0" applyFill="0" applyBorder="0" applyAlignment="0" applyProtection="0"/>
    <xf numFmtId="0" fontId="10" fillId="0" borderId="0" applyFont="0" applyFill="0" applyBorder="0" applyAlignment="0" applyProtection="0"/>
    <xf numFmtId="212" fontId="70" fillId="0" borderId="0"/>
    <xf numFmtId="174" fontId="7" fillId="0" borderId="0" applyFont="0" applyFill="0" applyBorder="0" applyAlignment="0" applyProtection="0"/>
    <xf numFmtId="194" fontId="6" fillId="23" borderId="0" applyFont="0" applyFill="0" applyBorder="0" applyAlignment="0" applyProtection="0"/>
    <xf numFmtId="194" fontId="6" fillId="23" borderId="0" applyFont="0" applyFill="0" applyBorder="0" applyAlignment="0" applyProtection="0"/>
    <xf numFmtId="195" fontId="46" fillId="0" borderId="1"/>
    <xf numFmtId="14" fontId="14" fillId="0" borderId="0" applyFill="0" applyBorder="0" applyAlignment="0"/>
    <xf numFmtId="175" fontId="15" fillId="0" borderId="0" applyFont="0" applyFill="0" applyBorder="0" applyAlignment="0" applyProtection="0"/>
    <xf numFmtId="0" fontId="16" fillId="0" borderId="0">
      <protection locked="0"/>
    </xf>
    <xf numFmtId="176" fontId="4" fillId="0" borderId="0"/>
    <xf numFmtId="206" fontId="70" fillId="0" borderId="0"/>
    <xf numFmtId="0" fontId="84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96" fontId="7" fillId="0" borderId="0" applyFont="0" applyFill="0" applyBorder="0" applyAlignment="0" applyProtection="0"/>
    <xf numFmtId="0" fontId="85" fillId="0" borderId="0"/>
    <xf numFmtId="0" fontId="1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8" fillId="0" borderId="0"/>
    <xf numFmtId="0" fontId="117" fillId="58" borderId="0" applyNumberFormat="0" applyBorder="0" applyAlignment="0" applyProtection="0"/>
    <xf numFmtId="0" fontId="48" fillId="4" borderId="0" applyNumberFormat="0" applyBorder="0" applyAlignment="0" applyProtection="0"/>
    <xf numFmtId="0" fontId="118" fillId="58" borderId="0" applyNumberFormat="0" applyBorder="0" applyAlignment="0" applyProtection="0"/>
    <xf numFmtId="38" fontId="6" fillId="24" borderId="0" applyNumberFormat="0" applyBorder="0" applyAlignment="0" applyProtection="0"/>
    <xf numFmtId="38" fontId="6" fillId="24" borderId="0" applyNumberFormat="0" applyBorder="0" applyAlignment="0" applyProtection="0"/>
    <xf numFmtId="38" fontId="86" fillId="24" borderId="0" applyNumberFormat="0" applyBorder="0" applyAlignment="0" applyProtection="0"/>
    <xf numFmtId="40" fontId="19" fillId="0" borderId="0">
      <alignment horizontal="left"/>
    </xf>
    <xf numFmtId="40" fontId="20" fillId="0" borderId="0" applyNumberFormat="0" applyAlignment="0">
      <alignment horizontal="left"/>
    </xf>
    <xf numFmtId="0" fontId="21" fillId="0" borderId="5" applyNumberFormat="0" applyAlignment="0" applyProtection="0">
      <alignment horizontal="left" vertical="center"/>
    </xf>
    <xf numFmtId="0" fontId="21" fillId="0" borderId="6">
      <alignment horizontal="left" vertical="center"/>
    </xf>
    <xf numFmtId="40" fontId="22" fillId="0" borderId="0"/>
    <xf numFmtId="0" fontId="119" fillId="0" borderId="30" applyNumberFormat="0" applyFill="0" applyAlignment="0" applyProtection="0"/>
    <xf numFmtId="0" fontId="49" fillId="0" borderId="7" applyNumberFormat="0" applyFill="0" applyAlignment="0" applyProtection="0"/>
    <xf numFmtId="0" fontId="119" fillId="0" borderId="30" applyNumberFormat="0" applyFill="0" applyAlignment="0" applyProtection="0"/>
    <xf numFmtId="0" fontId="120" fillId="0" borderId="31" applyNumberFormat="0" applyFill="0" applyAlignment="0" applyProtection="0"/>
    <xf numFmtId="0" fontId="50" fillId="0" borderId="8" applyNumberFormat="0" applyFill="0" applyAlignment="0" applyProtection="0"/>
    <xf numFmtId="0" fontId="120" fillId="0" borderId="31" applyNumberFormat="0" applyFill="0" applyAlignment="0" applyProtection="0"/>
    <xf numFmtId="0" fontId="121" fillId="0" borderId="32" applyNumberFormat="0" applyFill="0" applyAlignment="0" applyProtection="0"/>
    <xf numFmtId="0" fontId="51" fillId="0" borderId="9" applyNumberFormat="0" applyFill="0" applyAlignment="0" applyProtection="0"/>
    <xf numFmtId="0" fontId="121" fillId="0" borderId="32" applyNumberFormat="0" applyFill="0" applyAlignment="0" applyProtection="0"/>
    <xf numFmtId="0" fontId="12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77" fontId="23" fillId="0" borderId="10">
      <alignment horizontal="left"/>
    </xf>
    <xf numFmtId="178" fontId="24" fillId="0" borderId="11">
      <alignment horizontal="left"/>
    </xf>
    <xf numFmtId="0" fontId="25" fillId="0" borderId="12">
      <alignment horizontal="right"/>
    </xf>
    <xf numFmtId="0" fontId="23" fillId="1" borderId="11">
      <alignment horizontal="left"/>
    </xf>
    <xf numFmtId="0" fontId="52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13" applyNumberFormat="0" applyFill="0" applyBorder="0" applyAlignment="0">
      <protection locked="0"/>
    </xf>
    <xf numFmtId="0" fontId="124" fillId="0" borderId="13" applyNumberFormat="0" applyFill="0" applyBorder="0" applyAlignment="0">
      <protection locked="0"/>
    </xf>
    <xf numFmtId="0" fontId="124" fillId="0" borderId="13" applyNumberFormat="0" applyFill="0" applyBorder="0" applyAlignment="0">
      <protection locked="0"/>
    </xf>
    <xf numFmtId="0" fontId="124" fillId="0" borderId="13" applyNumberFormat="0" applyFill="0" applyBorder="0" applyAlignment="0">
      <protection locked="0"/>
    </xf>
    <xf numFmtId="0" fontId="124" fillId="0" borderId="13" applyNumberFormat="0" applyFill="0" applyBorder="0" applyAlignment="0">
      <protection locked="0"/>
    </xf>
    <xf numFmtId="0" fontId="124" fillId="0" borderId="13" applyNumberFormat="0" applyFill="0" applyBorder="0" applyAlignment="0">
      <protection locked="0"/>
    </xf>
    <xf numFmtId="0" fontId="12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6" fillId="59" borderId="28" applyNumberFormat="0" applyAlignment="0" applyProtection="0"/>
    <xf numFmtId="10" fontId="6" fillId="23" borderId="14" applyNumberFormat="0" applyBorder="0" applyAlignment="0" applyProtection="0"/>
    <xf numFmtId="10" fontId="86" fillId="23" borderId="14" applyNumberFormat="0" applyBorder="0" applyAlignment="0" applyProtection="0"/>
    <xf numFmtId="0" fontId="53" fillId="7" borderId="2" applyNumberFormat="0" applyAlignment="0" applyProtection="0"/>
    <xf numFmtId="0" fontId="127" fillId="59" borderId="28" applyNumberFormat="0" applyAlignment="0" applyProtection="0"/>
    <xf numFmtId="0" fontId="26" fillId="0" borderId="0" applyNumberFormat="0" applyFill="0" applyBorder="0" applyAlignment="0">
      <protection locked="0"/>
    </xf>
    <xf numFmtId="0" fontId="54" fillId="25" borderId="15" applyNumberFormat="0" applyBorder="0" applyAlignment="0" applyProtection="0"/>
    <xf numFmtId="0" fontId="55" fillId="26" borderId="0" applyNumberFormat="0"/>
    <xf numFmtId="0" fontId="18" fillId="0" borderId="0"/>
    <xf numFmtId="1" fontId="5" fillId="0" borderId="0" applyFont="0" applyFill="0" applyBorder="0" applyAlignment="0" applyProtection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128" fillId="0" borderId="33" applyNumberFormat="0" applyFill="0" applyAlignment="0" applyProtection="0"/>
    <xf numFmtId="0" fontId="56" fillId="0" borderId="16" applyNumberFormat="0" applyFill="0" applyAlignment="0" applyProtection="0"/>
    <xf numFmtId="0" fontId="129" fillId="0" borderId="33" applyNumberFormat="0" applyFill="0" applyAlignment="0" applyProtection="0"/>
    <xf numFmtId="14" fontId="46" fillId="0" borderId="1" applyFont="0" applyFill="0" applyBorder="0" applyAlignment="0" applyProtection="0"/>
    <xf numFmtId="0" fontId="4" fillId="0" borderId="0" applyFont="0" applyFill="0" applyBorder="0" applyAlignment="0" applyProtection="0"/>
    <xf numFmtId="179" fontId="27" fillId="0" borderId="0"/>
    <xf numFmtId="0" fontId="130" fillId="60" borderId="0" applyNumberFormat="0" applyBorder="0" applyAlignment="0" applyProtection="0"/>
    <xf numFmtId="0" fontId="57" fillId="27" borderId="0" applyNumberFormat="0" applyBorder="0" applyAlignment="0" applyProtection="0"/>
    <xf numFmtId="0" fontId="131" fillId="60" borderId="0" applyNumberFormat="0" applyBorder="0" applyAlignment="0" applyProtection="0"/>
    <xf numFmtId="37" fontId="88" fillId="0" borderId="0"/>
    <xf numFmtId="197" fontId="6" fillId="0" borderId="0" applyFont="0" applyFill="0" applyBorder="0" applyAlignment="0" applyProtection="0">
      <alignment horizontal="right"/>
    </xf>
    <xf numFmtId="0" fontId="5" fillId="0" borderId="0"/>
    <xf numFmtId="0" fontId="5" fillId="0" borderId="0"/>
    <xf numFmtId="213" fontId="89" fillId="0" borderId="0"/>
    <xf numFmtId="38" fontId="6" fillId="0" borderId="14" applyFont="0" applyFill="0" applyBorder="0" applyAlignment="0" applyProtection="0"/>
    <xf numFmtId="38" fontId="6" fillId="0" borderId="14" applyFont="0" applyFill="0" applyBorder="0" applyAlignment="0" applyProtection="0"/>
    <xf numFmtId="198" fontId="5" fillId="0" borderId="0" applyFont="0" applyFill="0" applyBorder="0" applyAlignment="0"/>
    <xf numFmtId="198" fontId="5" fillId="0" borderId="0" applyFont="0" applyFill="0" applyBorder="0" applyAlignment="0"/>
    <xf numFmtId="40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199" fontId="6" fillId="0" borderId="0" applyFont="0" applyFill="0" applyBorder="0" applyAlignment="0"/>
    <xf numFmtId="199" fontId="6" fillId="0" borderId="0" applyFont="0" applyFill="0" applyBorder="0" applyAlignment="0"/>
    <xf numFmtId="0" fontId="28" fillId="0" borderId="0"/>
    <xf numFmtId="0" fontId="28" fillId="0" borderId="0"/>
    <xf numFmtId="0" fontId="73" fillId="0" borderId="0"/>
    <xf numFmtId="0" fontId="38" fillId="0" borderId="0"/>
    <xf numFmtId="0" fontId="132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28" fillId="0" borderId="0"/>
    <xf numFmtId="0" fontId="28" fillId="0" borderId="0"/>
    <xf numFmtId="0" fontId="105" fillId="0" borderId="0"/>
    <xf numFmtId="0" fontId="104" fillId="0" borderId="0"/>
    <xf numFmtId="0" fontId="7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28" fillId="0" borderId="0"/>
    <xf numFmtId="0" fontId="28" fillId="0" borderId="0"/>
    <xf numFmtId="0" fontId="69" fillId="0" borderId="0"/>
    <xf numFmtId="0" fontId="7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28" fillId="0" borderId="0"/>
    <xf numFmtId="0" fontId="28" fillId="0" borderId="0"/>
    <xf numFmtId="0" fontId="7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05" fillId="0" borderId="0"/>
    <xf numFmtId="0" fontId="105" fillId="0" borderId="0"/>
    <xf numFmtId="0" fontId="105" fillId="0" borderId="0"/>
    <xf numFmtId="0" fontId="28" fillId="0" borderId="0"/>
    <xf numFmtId="0" fontId="28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28" fillId="0" borderId="0"/>
    <xf numFmtId="0" fontId="73" fillId="0" borderId="0"/>
    <xf numFmtId="0" fontId="14" fillId="0" borderId="0">
      <alignment vertical="top"/>
    </xf>
    <xf numFmtId="0" fontId="28" fillId="0" borderId="0"/>
    <xf numFmtId="0" fontId="28" fillId="0" borderId="0"/>
    <xf numFmtId="0" fontId="104" fillId="0" borderId="0"/>
    <xf numFmtId="0" fontId="28" fillId="0" borderId="0"/>
    <xf numFmtId="0" fontId="28" fillId="0" borderId="0"/>
    <xf numFmtId="0" fontId="132" fillId="0" borderId="0"/>
    <xf numFmtId="0" fontId="28" fillId="0" borderId="0"/>
    <xf numFmtId="0" fontId="28" fillId="0" borderId="0"/>
    <xf numFmtId="0" fontId="132" fillId="0" borderId="0"/>
    <xf numFmtId="0" fontId="28" fillId="0" borderId="0"/>
    <xf numFmtId="0" fontId="28" fillId="0" borderId="0"/>
    <xf numFmtId="0" fontId="132" fillId="0" borderId="0"/>
    <xf numFmtId="0" fontId="3" fillId="0" borderId="0"/>
    <xf numFmtId="197" fontId="6" fillId="0" borderId="0" applyFont="0" applyFill="0" applyBorder="0" applyAlignment="0" applyProtection="0">
      <alignment horizontal="right"/>
    </xf>
    <xf numFmtId="0" fontId="38" fillId="0" borderId="0"/>
    <xf numFmtId="0" fontId="33" fillId="0" borderId="0"/>
    <xf numFmtId="0" fontId="90" fillId="0" borderId="0" applyFill="0"/>
    <xf numFmtId="0" fontId="5" fillId="0" borderId="0"/>
    <xf numFmtId="0" fontId="5" fillId="0" borderId="0"/>
    <xf numFmtId="0" fontId="5" fillId="0" borderId="0"/>
    <xf numFmtId="0" fontId="9" fillId="0" borderId="0"/>
    <xf numFmtId="0" fontId="132" fillId="0" borderId="0"/>
    <xf numFmtId="0" fontId="132" fillId="0" borderId="0"/>
    <xf numFmtId="0" fontId="70" fillId="0" borderId="0"/>
    <xf numFmtId="0" fontId="134" fillId="0" borderId="0"/>
    <xf numFmtId="0" fontId="95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135" fillId="0" borderId="0"/>
    <xf numFmtId="0" fontId="28" fillId="0" borderId="0"/>
    <xf numFmtId="0" fontId="132" fillId="0" borderId="0"/>
    <xf numFmtId="0" fontId="9" fillId="0" borderId="0"/>
    <xf numFmtId="0" fontId="132" fillId="0" borderId="0"/>
    <xf numFmtId="0" fontId="28" fillId="0" borderId="0"/>
    <xf numFmtId="0" fontId="28" fillId="0" borderId="0"/>
    <xf numFmtId="0" fontId="135" fillId="0" borderId="0"/>
    <xf numFmtId="0" fontId="28" fillId="0" borderId="0"/>
    <xf numFmtId="0" fontId="132" fillId="0" borderId="0"/>
    <xf numFmtId="0" fontId="28" fillId="0" borderId="0"/>
    <xf numFmtId="0" fontId="132" fillId="0" borderId="0"/>
    <xf numFmtId="0" fontId="28" fillId="0" borderId="0"/>
    <xf numFmtId="0" fontId="28" fillId="0" borderId="0"/>
    <xf numFmtId="0" fontId="28" fillId="0" borderId="0"/>
    <xf numFmtId="0" fontId="94" fillId="0" borderId="0"/>
    <xf numFmtId="0" fontId="28" fillId="0" borderId="0"/>
    <xf numFmtId="0" fontId="28" fillId="0" borderId="0"/>
    <xf numFmtId="0" fontId="104" fillId="0" borderId="0"/>
    <xf numFmtId="0" fontId="28" fillId="0" borderId="0"/>
    <xf numFmtId="0" fontId="134" fillId="0" borderId="0"/>
    <xf numFmtId="0" fontId="5" fillId="0" borderId="0"/>
    <xf numFmtId="0" fontId="135" fillId="0" borderId="0"/>
    <xf numFmtId="0" fontId="136" fillId="0" borderId="0"/>
    <xf numFmtId="0" fontId="104" fillId="0" borderId="0"/>
    <xf numFmtId="0" fontId="134" fillId="0" borderId="0"/>
    <xf numFmtId="0" fontId="136" fillId="0" borderId="0"/>
    <xf numFmtId="0" fontId="69" fillId="0" borderId="0"/>
    <xf numFmtId="0" fontId="92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0" fontId="132" fillId="0" borderId="0"/>
    <xf numFmtId="0" fontId="28" fillId="0" borderId="0"/>
    <xf numFmtId="0" fontId="114" fillId="0" borderId="0"/>
    <xf numFmtId="0" fontId="114" fillId="0" borderId="0"/>
    <xf numFmtId="0" fontId="28" fillId="0" borderId="0"/>
    <xf numFmtId="0" fontId="114" fillId="0" borderId="0"/>
    <xf numFmtId="0" fontId="28" fillId="0" borderId="0"/>
    <xf numFmtId="0" fontId="5" fillId="0" borderId="0"/>
    <xf numFmtId="0" fontId="9" fillId="0" borderId="0"/>
    <xf numFmtId="0" fontId="104" fillId="0" borderId="0"/>
    <xf numFmtId="0" fontId="135" fillId="0" borderId="0"/>
    <xf numFmtId="0" fontId="28" fillId="0" borderId="0"/>
    <xf numFmtId="0" fontId="28" fillId="0" borderId="0"/>
    <xf numFmtId="0" fontId="28" fillId="0" borderId="0"/>
    <xf numFmtId="0" fontId="136" fillId="0" borderId="0"/>
    <xf numFmtId="0" fontId="37" fillId="0" borderId="0"/>
    <xf numFmtId="0" fontId="3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35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9" fillId="0" borderId="0"/>
    <xf numFmtId="0" fontId="134" fillId="0" borderId="0">
      <protection locked="0"/>
    </xf>
    <xf numFmtId="0" fontId="104" fillId="0" borderId="0"/>
    <xf numFmtId="0" fontId="83" fillId="0" borderId="0"/>
    <xf numFmtId="0" fontId="3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28" fillId="0" borderId="0"/>
    <xf numFmtId="0" fontId="3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28" fillId="0" borderId="0"/>
    <xf numFmtId="0" fontId="5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28" fillId="0" borderId="0"/>
    <xf numFmtId="0" fontId="136" fillId="0" borderId="0"/>
    <xf numFmtId="0" fontId="5" fillId="0" borderId="0"/>
    <xf numFmtId="0" fontId="132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8" fillId="0" borderId="0"/>
    <xf numFmtId="0" fontId="28" fillId="0" borderId="0"/>
    <xf numFmtId="0" fontId="114" fillId="0" borderId="0"/>
    <xf numFmtId="0" fontId="104" fillId="0" borderId="0"/>
    <xf numFmtId="0" fontId="132" fillId="0" borderId="0"/>
    <xf numFmtId="0" fontId="104" fillId="0" borderId="0"/>
    <xf numFmtId="0" fontId="104" fillId="0" borderId="0"/>
    <xf numFmtId="0" fontId="5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69" fillId="0" borderId="0"/>
    <xf numFmtId="0" fontId="71" fillId="0" borderId="0"/>
    <xf numFmtId="0" fontId="5" fillId="0" borderId="0"/>
    <xf numFmtId="0" fontId="72" fillId="0" borderId="0"/>
    <xf numFmtId="0" fontId="74" fillId="0" borderId="0"/>
    <xf numFmtId="200" fontId="6" fillId="0" borderId="0" applyFont="0" applyFill="0" applyBorder="0" applyAlignment="0" applyProtection="0"/>
    <xf numFmtId="200" fontId="6" fillId="0" borderId="0" applyFont="0" applyFill="0" applyBorder="0" applyAlignment="0" applyProtection="0"/>
    <xf numFmtId="201" fontId="6" fillId="0" borderId="0" applyFont="0" applyFill="0" applyBorder="0" applyAlignment="0" applyProtection="0"/>
    <xf numFmtId="201" fontId="6" fillId="0" borderId="0" applyFont="0" applyFill="0" applyBorder="0" applyAlignment="0" applyProtection="0"/>
    <xf numFmtId="0" fontId="58" fillId="28" borderId="17" applyNumberFormat="0" applyFont="0" applyAlignment="0" applyProtection="0"/>
    <xf numFmtId="0" fontId="104" fillId="61" borderId="34" applyNumberFormat="0" applyFont="0" applyAlignment="0" applyProtection="0"/>
    <xf numFmtId="0" fontId="33" fillId="61" borderId="34" applyNumberFormat="0" applyFont="0" applyAlignment="0" applyProtection="0"/>
    <xf numFmtId="0" fontId="33" fillId="61" borderId="34" applyNumberFormat="0" applyFont="0" applyAlignment="0" applyProtection="0"/>
    <xf numFmtId="0" fontId="104" fillId="61" borderId="34" applyNumberFormat="0" applyFont="0" applyAlignment="0" applyProtection="0"/>
    <xf numFmtId="0" fontId="137" fillId="56" borderId="35" applyNumberFormat="0" applyAlignment="0" applyProtection="0"/>
    <xf numFmtId="0" fontId="59" fillId="21" borderId="18" applyNumberFormat="0" applyAlignment="0" applyProtection="0"/>
    <xf numFmtId="0" fontId="138" fillId="56" borderId="35" applyNumberFormat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02" fontId="60" fillId="0" borderId="0" applyFont="0" applyFill="0" applyBorder="0" applyAlignment="0" applyProtection="0"/>
    <xf numFmtId="203" fontId="60" fillId="0" borderId="0" applyFill="0" applyBorder="0" applyAlignment="0" applyProtection="0"/>
    <xf numFmtId="10" fontId="5" fillId="0" borderId="0" applyFont="0" applyFill="0" applyBorder="0" applyAlignment="0" applyProtection="0"/>
    <xf numFmtId="204" fontId="60" fillId="0" borderId="0" applyFill="0" applyBorder="0" applyAlignment="0" applyProtection="0"/>
    <xf numFmtId="205" fontId="60" fillId="29" borderId="0" applyFont="0" applyFill="0" applyBorder="0" applyAlignment="0" applyProtection="0"/>
    <xf numFmtId="206" fontId="61" fillId="0" borderId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04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1" fontId="5" fillId="0" borderId="19" applyNumberFormat="0" applyFill="0" applyAlignment="0" applyProtection="0">
      <alignment horizontal="center" vertical="center"/>
    </xf>
    <xf numFmtId="0" fontId="29" fillId="0" borderId="0">
      <alignment horizontal="left"/>
    </xf>
    <xf numFmtId="0" fontId="34" fillId="30" borderId="0" applyNumberFormat="0" applyFont="0" applyBorder="0" applyAlignment="0" applyProtection="0">
      <alignment horizontal="center"/>
    </xf>
    <xf numFmtId="0" fontId="62" fillId="0" borderId="0"/>
    <xf numFmtId="0" fontId="83" fillId="0" borderId="0"/>
    <xf numFmtId="0" fontId="5" fillId="0" borderId="0"/>
    <xf numFmtId="0" fontId="5" fillId="0" borderId="0"/>
    <xf numFmtId="0" fontId="63" fillId="0" borderId="0"/>
    <xf numFmtId="216" fontId="93" fillId="0" borderId="0"/>
    <xf numFmtId="49" fontId="14" fillId="0" borderId="0" applyFill="0" applyBorder="0" applyAlignment="0"/>
    <xf numFmtId="0" fontId="5" fillId="0" borderId="0" applyFill="0" applyBorder="0" applyAlignment="0"/>
    <xf numFmtId="180" fontId="5" fillId="0" borderId="0" applyFill="0" applyBorder="0" applyAlignment="0"/>
    <xf numFmtId="0" fontId="64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36" applyNumberFormat="0" applyFill="0" applyAlignment="0" applyProtection="0"/>
    <xf numFmtId="0" fontId="65" fillId="0" borderId="20" applyNumberFormat="0" applyFill="0" applyAlignment="0" applyProtection="0"/>
    <xf numFmtId="0" fontId="141" fillId="0" borderId="36" applyNumberFormat="0" applyFill="0" applyAlignment="0" applyProtection="0"/>
    <xf numFmtId="172" fontId="66" fillId="0" borderId="0">
      <alignment horizontal="left"/>
      <protection locked="0"/>
    </xf>
    <xf numFmtId="0" fontId="67" fillId="0" borderId="0" applyNumberFormat="0" applyFont="0" applyFill="0"/>
    <xf numFmtId="14" fontId="34" fillId="0" borderId="0" applyNumberFormat="0" applyFont="0" applyBorder="0" applyAlignment="0" applyProtection="0">
      <alignment horizontal="center"/>
    </xf>
    <xf numFmtId="0" fontId="142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214" fontId="83" fillId="0" borderId="0" applyFont="0" applyFill="0" applyBorder="0" applyAlignment="0" applyProtection="0"/>
    <xf numFmtId="215" fontId="83" fillId="0" borderId="0" applyFont="0" applyFill="0" applyBorder="0" applyAlignment="0" applyProtection="0"/>
    <xf numFmtId="181" fontId="30" fillId="0" borderId="0" applyFont="0" applyFill="0" applyBorder="0" applyAlignment="0" applyProtection="0"/>
    <xf numFmtId="182" fontId="31" fillId="0" borderId="0" applyFont="0" applyFill="0" applyBorder="0" applyAlignment="0" applyProtection="0">
      <alignment horizontal="center"/>
    </xf>
    <xf numFmtId="39" fontId="5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39" fontId="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114" fillId="0" borderId="0"/>
    <xf numFmtId="0" fontId="69" fillId="0" borderId="0"/>
    <xf numFmtId="0" fontId="69" fillId="0" borderId="0"/>
    <xf numFmtId="0" fontId="114" fillId="0" borderId="0"/>
    <xf numFmtId="0" fontId="70" fillId="0" borderId="0"/>
    <xf numFmtId="0" fontId="5" fillId="0" borderId="0"/>
    <xf numFmtId="39" fontId="81" fillId="0" borderId="0"/>
    <xf numFmtId="180" fontId="36" fillId="0" borderId="0" applyFont="0" applyFill="0" applyBorder="0" applyAlignment="0" applyProtection="0"/>
    <xf numFmtId="186" fontId="36" fillId="0" borderId="0" applyFont="0" applyFill="0" applyBorder="0" applyAlignment="0" applyProtection="0"/>
    <xf numFmtId="187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18" fillId="0" borderId="0"/>
    <xf numFmtId="0" fontId="35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9" fontId="37" fillId="0" borderId="0" applyFont="0" applyFill="0" applyBorder="0" applyAlignment="0" applyProtection="0"/>
  </cellStyleXfs>
  <cellXfs count="379">
    <xf numFmtId="0" fontId="0" fillId="0" borderId="0" xfId="0"/>
    <xf numFmtId="167" fontId="78" fillId="0" borderId="0" xfId="0" applyNumberFormat="1" applyFont="1" applyFill="1" applyBorder="1" applyAlignment="1">
      <alignment horizontal="left" vertical="center"/>
    </xf>
    <xf numFmtId="167" fontId="79" fillId="0" borderId="0" xfId="0" applyNumberFormat="1" applyFont="1" applyFill="1" applyBorder="1" applyAlignment="1">
      <alignment horizontal="center" vertical="center"/>
    </xf>
    <xf numFmtId="167" fontId="79" fillId="0" borderId="0" xfId="0" applyNumberFormat="1" applyFont="1" applyFill="1" applyBorder="1" applyAlignment="1">
      <alignment horizontal="left" vertical="center"/>
    </xf>
    <xf numFmtId="167" fontId="79" fillId="0" borderId="0" xfId="0" applyNumberFormat="1" applyFont="1" applyFill="1" applyBorder="1" applyAlignment="1">
      <alignment horizontal="right" vertical="center"/>
    </xf>
    <xf numFmtId="167" fontId="78" fillId="0" borderId="0" xfId="0" applyNumberFormat="1" applyFont="1" applyFill="1" applyBorder="1" applyAlignment="1">
      <alignment horizontal="right" vertical="center"/>
    </xf>
    <xf numFmtId="167" fontId="79" fillId="0" borderId="0" xfId="0" applyNumberFormat="1" applyFont="1" applyFill="1" applyBorder="1" applyAlignment="1">
      <alignment vertical="center"/>
    </xf>
    <xf numFmtId="167" fontId="78" fillId="0" borderId="1" xfId="0" applyNumberFormat="1" applyFont="1" applyFill="1" applyBorder="1" applyAlignment="1">
      <alignment horizontal="left" vertical="center"/>
    </xf>
    <xf numFmtId="167" fontId="79" fillId="0" borderId="1" xfId="0" applyNumberFormat="1" applyFont="1" applyFill="1" applyBorder="1" applyAlignment="1">
      <alignment horizontal="center" vertical="center"/>
    </xf>
    <xf numFmtId="167" fontId="79" fillId="0" borderId="1" xfId="0" applyNumberFormat="1" applyFont="1" applyFill="1" applyBorder="1" applyAlignment="1">
      <alignment horizontal="left" vertical="center"/>
    </xf>
    <xf numFmtId="167" fontId="79" fillId="0" borderId="1" xfId="0" applyNumberFormat="1" applyFont="1" applyFill="1" applyBorder="1" applyAlignment="1">
      <alignment horizontal="right" vertical="center"/>
    </xf>
    <xf numFmtId="167" fontId="78" fillId="0" borderId="0" xfId="0" applyNumberFormat="1" applyFont="1" applyFill="1" applyBorder="1" applyAlignment="1">
      <alignment horizontal="center" vertical="center"/>
    </xf>
    <xf numFmtId="167" fontId="78" fillId="0" borderId="0" xfId="0" applyNumberFormat="1" applyFont="1" applyFill="1" applyBorder="1" applyAlignment="1">
      <alignment vertical="center"/>
    </xf>
    <xf numFmtId="167" fontId="78" fillId="0" borderId="1" xfId="0" applyNumberFormat="1" applyFont="1" applyFill="1" applyBorder="1" applyAlignment="1">
      <alignment horizontal="right" vertical="center"/>
    </xf>
    <xf numFmtId="0" fontId="78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vertical="center"/>
    </xf>
    <xf numFmtId="169" fontId="79" fillId="0" borderId="0" xfId="0" applyNumberFormat="1" applyFont="1" applyFill="1" applyBorder="1" applyAlignment="1">
      <alignment horizontal="right" vertical="center"/>
    </xf>
    <xf numFmtId="169" fontId="79" fillId="0" borderId="0" xfId="187" applyNumberFormat="1" applyFont="1" applyFill="1" applyBorder="1" applyAlignment="1">
      <alignment horizontal="right" vertical="center"/>
    </xf>
    <xf numFmtId="0" fontId="79" fillId="0" borderId="0" xfId="0" quotePrefix="1" applyFont="1" applyFill="1" applyBorder="1" applyAlignment="1">
      <alignment horizontal="left" vertical="center"/>
    </xf>
    <xf numFmtId="167" fontId="79" fillId="0" borderId="0" xfId="0" quotePrefix="1" applyNumberFormat="1" applyFont="1" applyFill="1" applyBorder="1" applyAlignment="1">
      <alignment horizontal="center" vertical="center"/>
    </xf>
    <xf numFmtId="169" fontId="79" fillId="0" borderId="1" xfId="187" applyNumberFormat="1" applyFont="1" applyFill="1" applyBorder="1" applyAlignment="1">
      <alignment horizontal="right" vertical="center"/>
    </xf>
    <xf numFmtId="0" fontId="79" fillId="0" borderId="0" xfId="533" applyFont="1" applyFill="1" applyAlignment="1">
      <alignment vertical="center"/>
    </xf>
    <xf numFmtId="169" fontId="79" fillId="0" borderId="0" xfId="198" applyNumberFormat="1" applyFont="1" applyFill="1" applyBorder="1" applyAlignment="1">
      <alignment horizontal="right" vertical="center"/>
    </xf>
    <xf numFmtId="169" fontId="79" fillId="0" borderId="0" xfId="187" quotePrefix="1" applyNumberFormat="1" applyFont="1" applyFill="1" applyBorder="1" applyAlignment="1">
      <alignment horizontal="right" vertical="center"/>
    </xf>
    <xf numFmtId="167" fontId="79" fillId="0" borderId="0" xfId="0" quotePrefix="1" applyNumberFormat="1" applyFont="1" applyFill="1" applyBorder="1" applyAlignment="1">
      <alignment horizontal="left" vertical="center"/>
    </xf>
    <xf numFmtId="169" fontId="79" fillId="0" borderId="1" xfId="0" applyNumberFormat="1" applyFont="1" applyFill="1" applyBorder="1" applyAlignment="1">
      <alignment horizontal="right" vertical="center"/>
    </xf>
    <xf numFmtId="169" fontId="79" fillId="0" borderId="0" xfId="0" applyNumberFormat="1" applyFont="1" applyFill="1" applyAlignment="1">
      <alignment horizontal="right" vertical="center"/>
    </xf>
    <xf numFmtId="169" fontId="79" fillId="0" borderId="21" xfId="187" applyNumberFormat="1" applyFont="1" applyFill="1" applyBorder="1" applyAlignment="1">
      <alignment horizontal="right" vertical="center"/>
    </xf>
    <xf numFmtId="169" fontId="79" fillId="0" borderId="0" xfId="0" applyNumberFormat="1" applyFont="1" applyFill="1" applyAlignment="1">
      <alignment vertical="center"/>
    </xf>
    <xf numFmtId="169" fontId="79" fillId="0" borderId="0" xfId="0" applyNumberFormat="1" applyFont="1" applyFill="1" applyBorder="1" applyAlignment="1">
      <alignment horizontal="center" vertical="center"/>
    </xf>
    <xf numFmtId="169" fontId="79" fillId="0" borderId="0" xfId="0" applyNumberFormat="1" applyFont="1" applyFill="1" applyBorder="1" applyAlignment="1">
      <alignment vertical="center"/>
    </xf>
    <xf numFmtId="190" fontId="79" fillId="0" borderId="0" xfId="0" applyNumberFormat="1" applyFont="1" applyFill="1" applyAlignment="1">
      <alignment vertical="center"/>
    </xf>
    <xf numFmtId="189" fontId="79" fillId="0" borderId="0" xfId="0" quotePrefix="1" applyNumberFormat="1" applyFont="1" applyFill="1" applyBorder="1" applyAlignment="1">
      <alignment horizontal="center" vertical="center"/>
    </xf>
    <xf numFmtId="208" fontId="79" fillId="0" borderId="0" xfId="0" applyNumberFormat="1" applyFont="1" applyFill="1" applyBorder="1" applyAlignment="1">
      <alignment horizontal="right" vertical="center"/>
    </xf>
    <xf numFmtId="168" fontId="79" fillId="0" borderId="0" xfId="187" applyNumberFormat="1" applyFont="1" applyFill="1" applyBorder="1" applyAlignment="1">
      <alignment horizontal="right" vertical="center"/>
    </xf>
    <xf numFmtId="0" fontId="78" fillId="0" borderId="0" xfId="0" applyFont="1" applyFill="1" applyAlignment="1">
      <alignment horizontal="left" vertical="center"/>
    </xf>
    <xf numFmtId="0" fontId="79" fillId="0" borderId="0" xfId="0" applyFont="1" applyFill="1" applyAlignment="1">
      <alignment horizontal="left" vertical="center"/>
    </xf>
    <xf numFmtId="165" fontId="78" fillId="0" borderId="0" xfId="174" applyFont="1" applyFill="1" applyBorder="1" applyAlignment="1">
      <alignment horizontal="right" vertical="center"/>
    </xf>
    <xf numFmtId="165" fontId="78" fillId="0" borderId="0" xfId="174" applyFont="1" applyFill="1" applyBorder="1" applyAlignment="1">
      <alignment horizontal="center" vertical="center"/>
    </xf>
    <xf numFmtId="165" fontId="78" fillId="0" borderId="0" xfId="174" applyFont="1" applyFill="1" applyBorder="1" applyAlignment="1">
      <alignment horizontal="left" vertical="center"/>
    </xf>
    <xf numFmtId="167" fontId="79" fillId="0" borderId="1" xfId="0" applyNumberFormat="1" applyFont="1" applyFill="1" applyBorder="1" applyAlignment="1">
      <alignment vertical="center"/>
    </xf>
    <xf numFmtId="169" fontId="78" fillId="0" borderId="0" xfId="0" applyNumberFormat="1" applyFont="1" applyFill="1" applyBorder="1" applyAlignment="1">
      <alignment horizontal="right" vertical="center"/>
    </xf>
    <xf numFmtId="0" fontId="78" fillId="0" borderId="0" xfId="533" applyFont="1" applyFill="1" applyBorder="1" applyAlignment="1">
      <alignment vertical="center"/>
    </xf>
    <xf numFmtId="0" fontId="78" fillId="0" borderId="0" xfId="533" applyFont="1" applyFill="1" applyAlignment="1">
      <alignment horizontal="left" vertical="center"/>
    </xf>
    <xf numFmtId="169" fontId="79" fillId="0" borderId="0" xfId="533" applyNumberFormat="1" applyFont="1" applyFill="1" applyAlignment="1">
      <alignment horizontal="right" vertical="center"/>
    </xf>
    <xf numFmtId="169" fontId="78" fillId="0" borderId="0" xfId="533" applyNumberFormat="1" applyFont="1" applyFill="1" applyAlignment="1">
      <alignment horizontal="right" vertical="center"/>
    </xf>
    <xf numFmtId="167" fontId="78" fillId="0" borderId="22" xfId="444" applyNumberFormat="1" applyFont="1" applyFill="1" applyBorder="1" applyAlignment="1">
      <alignment vertical="center"/>
    </xf>
    <xf numFmtId="0" fontId="78" fillId="0" borderId="22" xfId="533" applyFont="1" applyFill="1" applyBorder="1" applyAlignment="1">
      <alignment horizontal="left" vertical="center"/>
    </xf>
    <xf numFmtId="169" fontId="79" fillId="0" borderId="22" xfId="533" applyNumberFormat="1" applyFont="1" applyFill="1" applyBorder="1" applyAlignment="1">
      <alignment horizontal="right" vertical="center"/>
    </xf>
    <xf numFmtId="0" fontId="78" fillId="0" borderId="0" xfId="533" applyFont="1" applyFill="1" applyBorder="1" applyAlignment="1">
      <alignment horizontal="left" vertical="center"/>
    </xf>
    <xf numFmtId="169" fontId="79" fillId="0" borderId="0" xfId="533" applyNumberFormat="1" applyFont="1" applyFill="1" applyBorder="1" applyAlignment="1">
      <alignment horizontal="right" vertical="center"/>
    </xf>
    <xf numFmtId="169" fontId="78" fillId="0" borderId="0" xfId="533" applyNumberFormat="1" applyFont="1" applyFill="1" applyBorder="1" applyAlignment="1">
      <alignment horizontal="right" vertical="center"/>
    </xf>
    <xf numFmtId="167" fontId="79" fillId="0" borderId="0" xfId="533" applyNumberFormat="1" applyFont="1" applyFill="1" applyAlignment="1">
      <alignment vertical="center"/>
    </xf>
    <xf numFmtId="169" fontId="79" fillId="0" borderId="0" xfId="533" applyNumberFormat="1" applyFont="1" applyFill="1" applyAlignment="1">
      <alignment vertical="center"/>
    </xf>
    <xf numFmtId="0" fontId="78" fillId="0" borderId="0" xfId="533" applyFont="1" applyFill="1" applyAlignment="1">
      <alignment vertical="center"/>
    </xf>
    <xf numFmtId="209" fontId="79" fillId="0" borderId="0" xfId="533" applyNumberFormat="1" applyFont="1" applyFill="1" applyBorder="1" applyAlignment="1">
      <alignment horizontal="right" vertical="center"/>
    </xf>
    <xf numFmtId="209" fontId="79" fillId="0" borderId="0" xfId="231" applyNumberFormat="1" applyFont="1" applyFill="1" applyAlignment="1">
      <alignment horizontal="right" vertical="center"/>
    </xf>
    <xf numFmtId="164" fontId="79" fillId="0" borderId="0" xfId="533" applyNumberFormat="1" applyFont="1" applyFill="1" applyAlignment="1">
      <alignment horizontal="right" vertical="center"/>
    </xf>
    <xf numFmtId="0" fontId="78" fillId="0" borderId="0" xfId="0" applyNumberFormat="1" applyFont="1" applyFill="1" applyBorder="1" applyAlignment="1">
      <alignment horizontal="left" vertical="center"/>
    </xf>
    <xf numFmtId="0" fontId="78" fillId="0" borderId="0" xfId="533" applyNumberFormat="1" applyFont="1" applyFill="1" applyAlignment="1">
      <alignment horizontal="left" vertical="center"/>
    </xf>
    <xf numFmtId="0" fontId="78" fillId="0" borderId="0" xfId="533" applyNumberFormat="1" applyFont="1" applyFill="1" applyBorder="1" applyAlignment="1">
      <alignment horizontal="left" vertical="center"/>
    </xf>
    <xf numFmtId="0" fontId="78" fillId="0" borderId="22" xfId="444" applyNumberFormat="1" applyFont="1" applyFill="1" applyBorder="1" applyAlignment="1">
      <alignment horizontal="left" vertical="center"/>
    </xf>
    <xf numFmtId="0" fontId="78" fillId="0" borderId="22" xfId="533" applyNumberFormat="1" applyFont="1" applyFill="1" applyBorder="1" applyAlignment="1">
      <alignment horizontal="left" vertical="center"/>
    </xf>
    <xf numFmtId="0" fontId="79" fillId="0" borderId="1" xfId="533" applyNumberFormat="1" applyFont="1" applyFill="1" applyBorder="1" applyAlignment="1">
      <alignment horizontal="left" vertical="center"/>
    </xf>
    <xf numFmtId="164" fontId="79" fillId="0" borderId="1" xfId="533" applyNumberFormat="1" applyFont="1" applyFill="1" applyBorder="1" applyAlignment="1">
      <alignment horizontal="right" vertical="center"/>
    </xf>
    <xf numFmtId="169" fontId="79" fillId="0" borderId="1" xfId="533" applyNumberFormat="1" applyFont="1" applyFill="1" applyBorder="1" applyAlignment="1">
      <alignment vertical="center"/>
    </xf>
    <xf numFmtId="169" fontId="79" fillId="0" borderId="1" xfId="533" applyNumberFormat="1" applyFont="1" applyFill="1" applyBorder="1" applyAlignment="1">
      <alignment horizontal="right" vertical="center"/>
    </xf>
    <xf numFmtId="169" fontId="78" fillId="0" borderId="1" xfId="0" applyNumberFormat="1" applyFont="1" applyFill="1" applyBorder="1" applyAlignment="1">
      <alignment horizontal="right" vertical="center"/>
    </xf>
    <xf numFmtId="0" fontId="79" fillId="0" borderId="0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left" vertical="center"/>
    </xf>
    <xf numFmtId="0" fontId="78" fillId="0" borderId="0" xfId="0" quotePrefix="1" applyFont="1" applyFill="1" applyBorder="1" applyAlignment="1">
      <alignment horizontal="left" vertical="center"/>
    </xf>
    <xf numFmtId="169" fontId="78" fillId="0" borderId="0" xfId="187" applyNumberFormat="1" applyFont="1" applyFill="1" applyBorder="1" applyAlignment="1">
      <alignment horizontal="right" vertical="center"/>
    </xf>
    <xf numFmtId="207" fontId="79" fillId="0" borderId="0" xfId="0" applyNumberFormat="1" applyFont="1" applyFill="1" applyBorder="1" applyAlignment="1">
      <alignment horizontal="right" vertical="center"/>
    </xf>
    <xf numFmtId="207" fontId="79" fillId="0" borderId="0" xfId="187" applyNumberFormat="1" applyFont="1" applyFill="1" applyBorder="1" applyAlignment="1">
      <alignment horizontal="right" vertical="center"/>
    </xf>
    <xf numFmtId="0" fontId="78" fillId="0" borderId="0" xfId="0" quotePrefix="1" applyFont="1" applyFill="1" applyBorder="1" applyAlignment="1">
      <alignment vertical="center"/>
    </xf>
    <xf numFmtId="169" fontId="79" fillId="0" borderId="0" xfId="417" applyNumberFormat="1" applyFont="1" applyAlignment="1">
      <alignment horizontal="right" vertical="center"/>
    </xf>
    <xf numFmtId="169" fontId="79" fillId="0" borderId="0" xfId="419" applyNumberFormat="1" applyFont="1" applyAlignment="1">
      <alignment horizontal="right" vertical="center"/>
    </xf>
    <xf numFmtId="169" fontId="79" fillId="0" borderId="0" xfId="420" applyNumberFormat="1" applyFont="1" applyAlignment="1">
      <alignment horizontal="right" vertical="center"/>
    </xf>
    <xf numFmtId="169" fontId="79" fillId="0" borderId="0" xfId="421" applyNumberFormat="1" applyFont="1" applyAlignment="1">
      <alignment horizontal="right" vertical="center"/>
    </xf>
    <xf numFmtId="169" fontId="79" fillId="0" borderId="0" xfId="422" applyNumberFormat="1" applyFont="1" applyAlignment="1">
      <alignment horizontal="right" vertical="center"/>
    </xf>
    <xf numFmtId="169" fontId="79" fillId="0" borderId="0" xfId="422" applyNumberFormat="1" applyFont="1" applyFill="1" applyAlignment="1">
      <alignment horizontal="right" vertical="center"/>
    </xf>
    <xf numFmtId="169" fontId="79" fillId="0" borderId="0" xfId="423" applyNumberFormat="1" applyFont="1" applyAlignment="1">
      <alignment horizontal="right" vertical="center"/>
    </xf>
    <xf numFmtId="169" fontId="79" fillId="0" borderId="0" xfId="424" applyNumberFormat="1" applyFont="1" applyAlignment="1">
      <alignment horizontal="right" vertical="center"/>
    </xf>
    <xf numFmtId="169" fontId="79" fillId="0" borderId="0" xfId="425" applyNumberFormat="1" applyFont="1" applyAlignment="1">
      <alignment horizontal="right" vertical="center"/>
    </xf>
    <xf numFmtId="169" fontId="79" fillId="0" borderId="0" xfId="425" applyNumberFormat="1" applyFont="1" applyFill="1" applyAlignment="1">
      <alignment horizontal="right" vertical="center"/>
    </xf>
    <xf numFmtId="169" fontId="79" fillId="0" borderId="0" xfId="426" applyNumberFormat="1" applyFont="1" applyAlignment="1">
      <alignment horizontal="right" vertical="center"/>
    </xf>
    <xf numFmtId="169" fontId="79" fillId="0" borderId="0" xfId="426" applyNumberFormat="1" applyFont="1" applyFill="1" applyAlignment="1">
      <alignment horizontal="right" vertical="center"/>
    </xf>
    <xf numFmtId="169" fontId="79" fillId="0" borderId="0" xfId="433" applyNumberFormat="1" applyFont="1" applyAlignment="1">
      <alignment horizontal="right" vertical="center"/>
    </xf>
    <xf numFmtId="169" fontId="79" fillId="0" borderId="0" xfId="433" applyNumberFormat="1" applyFont="1" applyFill="1" applyAlignment="1">
      <alignment horizontal="right" vertical="center"/>
    </xf>
    <xf numFmtId="169" fontId="79" fillId="0" borderId="0" xfId="435" applyNumberFormat="1" applyFont="1" applyAlignment="1">
      <alignment horizontal="right" vertical="center"/>
    </xf>
    <xf numFmtId="169" fontId="79" fillId="0" borderId="0" xfId="435" applyNumberFormat="1" applyFont="1" applyFill="1" applyAlignment="1">
      <alignment horizontal="right" vertical="center"/>
    </xf>
    <xf numFmtId="169" fontId="79" fillId="0" borderId="0" xfId="436" applyNumberFormat="1" applyFont="1" applyAlignment="1">
      <alignment horizontal="right" vertical="center"/>
    </xf>
    <xf numFmtId="169" fontId="79" fillId="0" borderId="0" xfId="436" applyNumberFormat="1" applyFont="1" applyFill="1" applyAlignment="1">
      <alignment horizontal="right" vertical="center"/>
    </xf>
    <xf numFmtId="169" fontId="79" fillId="0" borderId="0" xfId="437" applyNumberFormat="1" applyFont="1" applyAlignment="1">
      <alignment horizontal="right" vertical="center"/>
    </xf>
    <xf numFmtId="169" fontId="79" fillId="0" borderId="0" xfId="438" applyNumberFormat="1" applyFont="1" applyAlignment="1">
      <alignment horizontal="right" vertical="center"/>
    </xf>
    <xf numFmtId="169" fontId="79" fillId="0" borderId="0" xfId="439" applyNumberFormat="1" applyFont="1" applyAlignment="1">
      <alignment horizontal="right" vertical="center"/>
    </xf>
    <xf numFmtId="169" fontId="79" fillId="0" borderId="0" xfId="441" applyNumberFormat="1" applyFont="1" applyAlignment="1">
      <alignment horizontal="right" vertical="center"/>
    </xf>
    <xf numFmtId="169" fontId="79" fillId="0" borderId="0" xfId="446" applyNumberFormat="1" applyFont="1" applyAlignment="1">
      <alignment horizontal="right" vertical="center"/>
    </xf>
    <xf numFmtId="169" fontId="79" fillId="0" borderId="0" xfId="447" applyNumberFormat="1" applyFont="1" applyAlignment="1">
      <alignment horizontal="right" vertical="center"/>
    </xf>
    <xf numFmtId="169" fontId="79" fillId="0" borderId="0" xfId="448" applyNumberFormat="1" applyFont="1" applyAlignment="1">
      <alignment horizontal="right" vertical="center"/>
    </xf>
    <xf numFmtId="169" fontId="79" fillId="0" borderId="0" xfId="448" applyNumberFormat="1" applyFont="1" applyFill="1" applyAlignment="1">
      <alignment horizontal="right" vertical="center"/>
    </xf>
    <xf numFmtId="169" fontId="79" fillId="0" borderId="0" xfId="449" applyNumberFormat="1" applyFont="1" applyAlignment="1">
      <alignment horizontal="right" vertical="center"/>
    </xf>
    <xf numFmtId="169" fontId="79" fillId="0" borderId="0" xfId="450" applyNumberFormat="1" applyFont="1" applyAlignment="1">
      <alignment horizontal="right" vertical="center"/>
    </xf>
    <xf numFmtId="169" fontId="79" fillId="0" borderId="0" xfId="451" applyNumberFormat="1" applyFont="1" applyAlignment="1">
      <alignment horizontal="right" vertical="center"/>
    </xf>
    <xf numFmtId="169" fontId="79" fillId="0" borderId="0" xfId="453" applyNumberFormat="1" applyFont="1" applyAlignment="1">
      <alignment horizontal="right" vertical="center"/>
    </xf>
    <xf numFmtId="169" fontId="79" fillId="0" borderId="0" xfId="453" applyNumberFormat="1" applyFont="1" applyFill="1" applyAlignment="1">
      <alignment horizontal="right" vertical="center"/>
    </xf>
    <xf numFmtId="169" fontId="79" fillId="0" borderId="0" xfId="454" applyNumberFormat="1" applyFont="1" applyAlignment="1">
      <alignment horizontal="right" vertical="center"/>
    </xf>
    <xf numFmtId="169" fontId="79" fillId="0" borderId="0" xfId="455" applyNumberFormat="1" applyFont="1" applyAlignment="1">
      <alignment horizontal="right" vertical="center"/>
    </xf>
    <xf numFmtId="169" fontId="79" fillId="0" borderId="24" xfId="450" applyNumberFormat="1" applyFont="1" applyFill="1" applyBorder="1" applyAlignment="1">
      <alignment horizontal="right" vertical="center"/>
    </xf>
    <xf numFmtId="169" fontId="79" fillId="0" borderId="0" xfId="459" applyNumberFormat="1" applyFont="1" applyAlignment="1">
      <alignment horizontal="right" vertical="center"/>
    </xf>
    <xf numFmtId="169" fontId="79" fillId="0" borderId="0" xfId="460" applyNumberFormat="1" applyFont="1" applyAlignment="1">
      <alignment horizontal="right" vertical="center"/>
    </xf>
    <xf numFmtId="169" fontId="79" fillId="0" borderId="0" xfId="460" applyNumberFormat="1" applyFont="1" applyFill="1" applyAlignment="1">
      <alignment horizontal="right" vertical="center"/>
    </xf>
    <xf numFmtId="169" fontId="79" fillId="0" borderId="0" xfId="461" applyNumberFormat="1" applyFont="1" applyAlignment="1">
      <alignment horizontal="right" vertical="center"/>
    </xf>
    <xf numFmtId="169" fontId="79" fillId="0" borderId="0" xfId="461" applyNumberFormat="1" applyFont="1" applyFill="1" applyAlignment="1">
      <alignment horizontal="right" vertical="center"/>
    </xf>
    <xf numFmtId="169" fontId="79" fillId="0" borderId="0" xfId="462" applyNumberFormat="1" applyFont="1" applyAlignment="1">
      <alignment horizontal="right" vertical="center"/>
    </xf>
    <xf numFmtId="169" fontId="79" fillId="0" borderId="0" xfId="463" applyNumberFormat="1" applyFont="1" applyAlignment="1">
      <alignment horizontal="right" vertical="center"/>
    </xf>
    <xf numFmtId="169" fontId="79" fillId="0" borderId="24" xfId="463" applyNumberFormat="1" applyFont="1" applyFill="1" applyBorder="1" applyAlignment="1">
      <alignment horizontal="right" vertical="center"/>
    </xf>
    <xf numFmtId="167" fontId="78" fillId="62" borderId="0" xfId="0" applyNumberFormat="1" applyFont="1" applyFill="1" applyBorder="1" applyAlignment="1">
      <alignment horizontal="right" vertical="center"/>
    </xf>
    <xf numFmtId="167" fontId="79" fillId="62" borderId="0" xfId="0" applyNumberFormat="1" applyFont="1" applyFill="1" applyBorder="1" applyAlignment="1">
      <alignment horizontal="right" vertical="center"/>
    </xf>
    <xf numFmtId="169" fontId="79" fillId="62" borderId="0" xfId="640" applyNumberFormat="1" applyFont="1" applyFill="1" applyBorder="1" applyAlignment="1">
      <alignment horizontal="right" vertical="center"/>
    </xf>
    <xf numFmtId="169" fontId="79" fillId="62" borderId="0" xfId="187" applyNumberFormat="1" applyFont="1" applyFill="1" applyBorder="1" applyAlignment="1">
      <alignment horizontal="right" vertical="center"/>
    </xf>
    <xf numFmtId="169" fontId="79" fillId="62" borderId="0" xfId="0" applyNumberFormat="1" applyFont="1" applyFill="1" applyBorder="1" applyAlignment="1">
      <alignment horizontal="right" vertical="center"/>
    </xf>
    <xf numFmtId="169" fontId="79" fillId="62" borderId="1" xfId="187" applyNumberFormat="1" applyFont="1" applyFill="1" applyBorder="1" applyAlignment="1">
      <alignment horizontal="right" vertical="center"/>
    </xf>
    <xf numFmtId="169" fontId="79" fillId="62" borderId="0" xfId="198" applyNumberFormat="1" applyFont="1" applyFill="1" applyBorder="1" applyAlignment="1">
      <alignment horizontal="right" vertical="center"/>
    </xf>
    <xf numFmtId="169" fontId="79" fillId="62" borderId="0" xfId="187" quotePrefix="1" applyNumberFormat="1" applyFont="1" applyFill="1" applyBorder="1" applyAlignment="1">
      <alignment horizontal="right" vertical="center"/>
    </xf>
    <xf numFmtId="169" fontId="79" fillId="62" borderId="1" xfId="0" applyNumberFormat="1" applyFont="1" applyFill="1" applyBorder="1" applyAlignment="1">
      <alignment horizontal="right" vertical="center"/>
    </xf>
    <xf numFmtId="169" fontId="79" fillId="62" borderId="21" xfId="187" applyNumberFormat="1" applyFont="1" applyFill="1" applyBorder="1" applyAlignment="1">
      <alignment horizontal="right" vertical="center"/>
    </xf>
    <xf numFmtId="169" fontId="79" fillId="62" borderId="0" xfId="425" applyNumberFormat="1" applyFont="1" applyFill="1" applyAlignment="1">
      <alignment horizontal="right" vertical="center"/>
    </xf>
    <xf numFmtId="169" fontId="79" fillId="62" borderId="0" xfId="432" applyNumberFormat="1" applyFont="1" applyFill="1" applyAlignment="1">
      <alignment horizontal="right" vertical="center"/>
    </xf>
    <xf numFmtId="169" fontId="79" fillId="62" borderId="0" xfId="433" applyNumberFormat="1" applyFont="1" applyFill="1" applyAlignment="1">
      <alignment horizontal="right" vertical="center"/>
    </xf>
    <xf numFmtId="169" fontId="79" fillId="62" borderId="0" xfId="435" applyNumberFormat="1" applyFont="1" applyFill="1" applyAlignment="1">
      <alignment horizontal="right" vertical="center"/>
    </xf>
    <xf numFmtId="169" fontId="79" fillId="62" borderId="0" xfId="436" applyNumberFormat="1" applyFont="1" applyFill="1" applyAlignment="1">
      <alignment horizontal="right" vertical="center"/>
    </xf>
    <xf numFmtId="169" fontId="79" fillId="62" borderId="0" xfId="437" applyNumberFormat="1" applyFont="1" applyFill="1" applyAlignment="1">
      <alignment horizontal="right" vertical="center"/>
    </xf>
    <xf numFmtId="169" fontId="79" fillId="62" borderId="0" xfId="439" applyNumberFormat="1" applyFont="1" applyFill="1" applyAlignment="1">
      <alignment horizontal="right" vertical="center"/>
    </xf>
    <xf numFmtId="169" fontId="79" fillId="62" borderId="24" xfId="441" applyNumberFormat="1" applyFont="1" applyFill="1" applyBorder="1" applyAlignment="1">
      <alignment horizontal="right" vertical="center"/>
    </xf>
    <xf numFmtId="169" fontId="79" fillId="62" borderId="0" xfId="0" applyNumberFormat="1" applyFont="1" applyFill="1" applyAlignment="1">
      <alignment horizontal="right" vertical="center"/>
    </xf>
    <xf numFmtId="169" fontId="79" fillId="62" borderId="0" xfId="446" applyNumberFormat="1" applyFont="1" applyFill="1" applyAlignment="1">
      <alignment horizontal="right" vertical="center"/>
    </xf>
    <xf numFmtId="169" fontId="79" fillId="62" borderId="0" xfId="447" applyNumberFormat="1" applyFont="1" applyFill="1" applyAlignment="1">
      <alignment horizontal="right" vertical="center"/>
    </xf>
    <xf numFmtId="169" fontId="79" fillId="62" borderId="0" xfId="448" applyNumberFormat="1" applyFont="1" applyFill="1" applyAlignment="1">
      <alignment horizontal="right" vertical="center"/>
    </xf>
    <xf numFmtId="169" fontId="79" fillId="62" borderId="0" xfId="449" applyNumberFormat="1" applyFont="1" applyFill="1" applyAlignment="1">
      <alignment horizontal="right" vertical="center"/>
    </xf>
    <xf numFmtId="169" fontId="79" fillId="62" borderId="0" xfId="450" applyNumberFormat="1" applyFont="1" applyFill="1" applyAlignment="1">
      <alignment horizontal="right" vertical="center"/>
    </xf>
    <xf numFmtId="169" fontId="79" fillId="62" borderId="24" xfId="450" applyNumberFormat="1" applyFont="1" applyFill="1" applyBorder="1" applyAlignment="1">
      <alignment horizontal="right" vertical="center"/>
    </xf>
    <xf numFmtId="169" fontId="79" fillId="62" borderId="0" xfId="454" applyNumberFormat="1" applyFont="1" applyFill="1" applyAlignment="1">
      <alignment horizontal="right" vertical="center"/>
    </xf>
    <xf numFmtId="208" fontId="79" fillId="62" borderId="0" xfId="0" applyNumberFormat="1" applyFont="1" applyFill="1" applyBorder="1" applyAlignment="1">
      <alignment horizontal="right" vertical="center"/>
    </xf>
    <xf numFmtId="168" fontId="79" fillId="62" borderId="0" xfId="187" applyNumberFormat="1" applyFont="1" applyFill="1" applyBorder="1" applyAlignment="1">
      <alignment horizontal="right" vertical="center"/>
    </xf>
    <xf numFmtId="169" fontId="79" fillId="62" borderId="0" xfId="460" applyNumberFormat="1" applyFont="1" applyFill="1" applyAlignment="1">
      <alignment horizontal="right" vertical="center"/>
    </xf>
    <xf numFmtId="169" fontId="79" fillId="62" borderId="0" xfId="461" applyNumberFormat="1" applyFont="1" applyFill="1" applyAlignment="1">
      <alignment horizontal="right" vertical="center"/>
    </xf>
    <xf numFmtId="169" fontId="79" fillId="62" borderId="24" xfId="462" applyNumberFormat="1" applyFont="1" applyFill="1" applyBorder="1" applyAlignment="1">
      <alignment horizontal="right" vertical="center"/>
    </xf>
    <xf numFmtId="169" fontId="78" fillId="62" borderId="0" xfId="0" applyNumberFormat="1" applyFont="1" applyFill="1" applyBorder="1" applyAlignment="1">
      <alignment horizontal="right" vertical="center"/>
    </xf>
    <xf numFmtId="169" fontId="78" fillId="62" borderId="0" xfId="187" applyNumberFormat="1" applyFont="1" applyFill="1" applyBorder="1" applyAlignment="1">
      <alignment horizontal="right" vertical="center"/>
    </xf>
    <xf numFmtId="169" fontId="79" fillId="62" borderId="1" xfId="187" quotePrefix="1" applyNumberFormat="1" applyFont="1" applyFill="1" applyBorder="1" applyAlignment="1">
      <alignment horizontal="right" vertical="center"/>
    </xf>
    <xf numFmtId="168" fontId="79" fillId="62" borderId="0" xfId="174" applyNumberFormat="1" applyFont="1" applyFill="1" applyBorder="1" applyAlignment="1">
      <alignment vertical="center"/>
    </xf>
    <xf numFmtId="169" fontId="79" fillId="62" borderId="0" xfId="230" quotePrefix="1" applyNumberFormat="1" applyFont="1" applyFill="1" applyBorder="1" applyAlignment="1">
      <alignment horizontal="right" vertical="center"/>
    </xf>
    <xf numFmtId="169" fontId="79" fillId="62" borderId="1" xfId="198" applyNumberFormat="1" applyFont="1" applyFill="1" applyBorder="1" applyAlignment="1">
      <alignment horizontal="right" vertical="center"/>
    </xf>
    <xf numFmtId="169" fontId="79" fillId="62" borderId="0" xfId="198" quotePrefix="1" applyNumberFormat="1" applyFont="1" applyFill="1" applyBorder="1" applyAlignment="1">
      <alignment horizontal="right" vertical="center"/>
    </xf>
    <xf numFmtId="0" fontId="79" fillId="0" borderId="0" xfId="0" applyFont="1" applyFill="1" applyAlignment="1">
      <alignment vertical="center"/>
    </xf>
    <xf numFmtId="0" fontId="79" fillId="0" borderId="0" xfId="0" applyFont="1" applyFill="1"/>
    <xf numFmtId="0" fontId="79" fillId="0" borderId="0" xfId="452" applyFont="1" applyFill="1" applyAlignment="1">
      <alignment vertical="center"/>
    </xf>
    <xf numFmtId="0" fontId="79" fillId="0" borderId="0" xfId="0" quotePrefix="1" applyFont="1" applyFill="1" applyBorder="1" applyAlignment="1">
      <alignment vertical="center"/>
    </xf>
    <xf numFmtId="169" fontId="79" fillId="0" borderId="0" xfId="533" applyNumberFormat="1" applyFont="1" applyFill="1" applyBorder="1" applyAlignment="1">
      <alignment vertical="center"/>
    </xf>
    <xf numFmtId="0" fontId="79" fillId="0" borderId="1" xfId="533" applyFont="1" applyFill="1" applyBorder="1" applyAlignment="1">
      <alignment vertical="center"/>
    </xf>
    <xf numFmtId="167" fontId="79" fillId="0" borderId="0" xfId="0" applyNumberFormat="1" applyFont="1" applyAlignment="1">
      <alignment horizontal="center" vertical="center"/>
    </xf>
    <xf numFmtId="169" fontId="79" fillId="0" borderId="0" xfId="424" applyNumberFormat="1" applyFont="1" applyBorder="1" applyAlignment="1">
      <alignment horizontal="right" vertical="center"/>
    </xf>
    <xf numFmtId="167" fontId="78" fillId="0" borderId="0" xfId="0" applyNumberFormat="1" applyFont="1" applyAlignment="1">
      <alignment horizontal="center" vertical="center"/>
    </xf>
    <xf numFmtId="169" fontId="79" fillId="0" borderId="0" xfId="462" applyNumberFormat="1" applyFont="1" applyBorder="1" applyAlignment="1">
      <alignment horizontal="right" vertical="center"/>
    </xf>
    <xf numFmtId="207" fontId="79" fillId="62" borderId="0" xfId="187" applyNumberFormat="1" applyFont="1" applyFill="1" applyBorder="1" applyAlignment="1">
      <alignment horizontal="right" vertical="center"/>
    </xf>
    <xf numFmtId="169" fontId="79" fillId="62" borderId="37" xfId="0" applyNumberFormat="1" applyFont="1" applyFill="1" applyBorder="1" applyAlignment="1">
      <alignment horizontal="right" vertical="center"/>
    </xf>
    <xf numFmtId="0" fontId="79" fillId="0" borderId="0" xfId="0" applyFont="1" applyAlignment="1">
      <alignment horizontal="left" vertical="center"/>
    </xf>
    <xf numFmtId="0" fontId="79" fillId="0" borderId="0" xfId="0" applyFont="1" applyAlignment="1">
      <alignment vertical="center"/>
    </xf>
    <xf numFmtId="167" fontId="79" fillId="0" borderId="0" xfId="0" applyNumberFormat="1" applyFont="1" applyAlignment="1">
      <alignment horizontal="left" vertical="center"/>
    </xf>
    <xf numFmtId="0" fontId="79" fillId="0" borderId="0" xfId="0" quotePrefix="1" applyFont="1" applyAlignment="1">
      <alignment horizontal="left" vertical="center"/>
    </xf>
    <xf numFmtId="0" fontId="78" fillId="0" borderId="0" xfId="0" applyFont="1" applyAlignment="1">
      <alignment vertical="center"/>
    </xf>
    <xf numFmtId="169" fontId="79" fillId="62" borderId="1" xfId="230" quotePrefix="1" applyNumberFormat="1" applyFont="1" applyFill="1" applyBorder="1" applyAlignment="1">
      <alignment horizontal="right" vertical="center"/>
    </xf>
    <xf numFmtId="169" fontId="79" fillId="0" borderId="1" xfId="448" applyNumberFormat="1" applyFont="1" applyFill="1" applyBorder="1" applyAlignment="1">
      <alignment horizontal="right" vertical="center"/>
    </xf>
    <xf numFmtId="169" fontId="79" fillId="0" borderId="1" xfId="453" applyNumberFormat="1" applyFont="1" applyFill="1" applyBorder="1" applyAlignment="1">
      <alignment horizontal="right" vertical="center"/>
    </xf>
    <xf numFmtId="167" fontId="79" fillId="0" borderId="0" xfId="0" quotePrefix="1" applyNumberFormat="1" applyFont="1" applyFill="1" applyBorder="1" applyAlignment="1">
      <alignment horizontal="right" vertical="center"/>
    </xf>
    <xf numFmtId="0" fontId="79" fillId="0" borderId="0" xfId="533" applyFont="1" applyFill="1" applyBorder="1" applyAlignment="1">
      <alignment vertical="center"/>
    </xf>
    <xf numFmtId="167" fontId="79" fillId="0" borderId="0" xfId="0" applyNumberFormat="1" applyFont="1" applyAlignment="1">
      <alignment vertical="center"/>
    </xf>
    <xf numFmtId="169" fontId="79" fillId="0" borderId="0" xfId="230" quotePrefix="1" applyNumberFormat="1" applyFont="1" applyFill="1" applyBorder="1" applyAlignment="1">
      <alignment horizontal="right" vertical="center"/>
    </xf>
    <xf numFmtId="169" fontId="79" fillId="0" borderId="1" xfId="198" applyNumberFormat="1" applyFont="1" applyFill="1" applyBorder="1" applyAlignment="1">
      <alignment horizontal="right" vertical="center"/>
    </xf>
    <xf numFmtId="169" fontId="79" fillId="0" borderId="0" xfId="198" quotePrefix="1" applyNumberFormat="1" applyFont="1" applyFill="1" applyBorder="1" applyAlignment="1">
      <alignment horizontal="right" vertical="center"/>
    </xf>
    <xf numFmtId="169" fontId="79" fillId="0" borderId="1" xfId="230" quotePrefix="1" applyNumberFormat="1" applyFont="1" applyFill="1" applyBorder="1" applyAlignment="1">
      <alignment horizontal="right" vertical="center"/>
    </xf>
    <xf numFmtId="168" fontId="79" fillId="0" borderId="0" xfId="174" applyNumberFormat="1" applyFont="1" applyFill="1" applyBorder="1" applyAlignment="1">
      <alignment vertical="center"/>
    </xf>
    <xf numFmtId="168" fontId="79" fillId="0" borderId="1" xfId="174" applyNumberFormat="1" applyFont="1" applyFill="1" applyBorder="1" applyAlignment="1">
      <alignment horizontal="right" vertical="center"/>
    </xf>
    <xf numFmtId="169" fontId="97" fillId="0" borderId="0" xfId="533" applyNumberFormat="1" applyFont="1" applyFill="1" applyAlignment="1">
      <alignment horizontal="right" vertical="center"/>
    </xf>
    <xf numFmtId="0" fontId="97" fillId="0" borderId="0" xfId="533" applyFont="1" applyFill="1" applyAlignment="1">
      <alignment vertical="center"/>
    </xf>
    <xf numFmtId="0" fontId="97" fillId="0" borderId="0" xfId="533" applyNumberFormat="1" applyFont="1" applyFill="1" applyAlignment="1">
      <alignment horizontal="left" vertical="center"/>
    </xf>
    <xf numFmtId="169" fontId="97" fillId="0" borderId="0" xfId="533" applyNumberFormat="1" applyFont="1" applyFill="1" applyAlignment="1">
      <alignment vertical="center"/>
    </xf>
    <xf numFmtId="164" fontId="97" fillId="0" borderId="0" xfId="533" applyNumberFormat="1" applyFont="1" applyFill="1" applyAlignment="1">
      <alignment horizontal="right" vertical="center"/>
    </xf>
    <xf numFmtId="0" fontId="99" fillId="0" borderId="0" xfId="533" applyFont="1" applyFill="1" applyAlignment="1">
      <alignment vertical="center"/>
    </xf>
    <xf numFmtId="169" fontId="99" fillId="0" borderId="0" xfId="533" applyNumberFormat="1" applyFont="1" applyFill="1" applyAlignment="1">
      <alignment vertical="center"/>
    </xf>
    <xf numFmtId="169" fontId="99" fillId="0" borderId="0" xfId="533" applyNumberFormat="1" applyFont="1" applyFill="1" applyAlignment="1">
      <alignment horizontal="right" vertical="center"/>
    </xf>
    <xf numFmtId="0" fontId="100" fillId="0" borderId="0" xfId="533" applyNumberFormat="1" applyFont="1" applyFill="1" applyBorder="1" applyAlignment="1">
      <alignment horizontal="left" vertical="center"/>
    </xf>
    <xf numFmtId="0" fontId="100" fillId="0" borderId="0" xfId="533" applyFont="1" applyFill="1" applyBorder="1" applyAlignment="1">
      <alignment horizontal="left" vertical="center"/>
    </xf>
    <xf numFmtId="169" fontId="101" fillId="0" borderId="0" xfId="533" applyNumberFormat="1" applyFont="1" applyFill="1" applyBorder="1" applyAlignment="1">
      <alignment horizontal="right" vertical="center"/>
    </xf>
    <xf numFmtId="0" fontId="101" fillId="0" borderId="0" xfId="533" applyFont="1" applyFill="1" applyAlignment="1">
      <alignment vertical="center"/>
    </xf>
    <xf numFmtId="0" fontId="102" fillId="0" borderId="0" xfId="533" applyNumberFormat="1" applyFont="1" applyFill="1" applyBorder="1" applyAlignment="1">
      <alignment horizontal="left" vertical="center"/>
    </xf>
    <xf numFmtId="0" fontId="102" fillId="0" borderId="0" xfId="533" applyFont="1" applyFill="1" applyBorder="1" applyAlignment="1">
      <alignment horizontal="left" vertical="center"/>
    </xf>
    <xf numFmtId="169" fontId="103" fillId="0" borderId="0" xfId="533" applyNumberFormat="1" applyFont="1" applyFill="1" applyBorder="1" applyAlignment="1">
      <alignment horizontal="right" vertical="center"/>
    </xf>
    <xf numFmtId="0" fontId="103" fillId="0" borderId="0" xfId="533" applyFont="1" applyFill="1" applyAlignment="1">
      <alignment vertical="center"/>
    </xf>
    <xf numFmtId="0" fontId="103" fillId="0" borderId="0" xfId="533" applyNumberFormat="1" applyFont="1" applyFill="1" applyAlignment="1">
      <alignment horizontal="left" vertical="center"/>
    </xf>
    <xf numFmtId="167" fontId="102" fillId="0" borderId="0" xfId="554" applyNumberFormat="1" applyFont="1" applyFill="1" applyBorder="1" applyAlignment="1">
      <alignment horizontal="center" vertical="center"/>
    </xf>
    <xf numFmtId="169" fontId="102" fillId="0" borderId="0" xfId="533" applyNumberFormat="1" applyFont="1" applyFill="1" applyAlignment="1">
      <alignment horizontal="right" vertical="center"/>
    </xf>
    <xf numFmtId="169" fontId="102" fillId="0" borderId="0" xfId="533" applyNumberFormat="1" applyFont="1" applyFill="1" applyBorder="1" applyAlignment="1">
      <alignment horizontal="right" vertical="center"/>
    </xf>
    <xf numFmtId="169" fontId="102" fillId="0" borderId="0" xfId="533" applyNumberFormat="1" applyFont="1" applyFill="1" applyBorder="1" applyAlignment="1">
      <alignment horizontal="center" vertical="center"/>
    </xf>
    <xf numFmtId="169" fontId="102" fillId="0" borderId="0" xfId="533" applyNumberFormat="1" applyFont="1" applyFill="1" applyAlignment="1">
      <alignment horizontal="center" vertical="center"/>
    </xf>
    <xf numFmtId="169" fontId="102" fillId="0" borderId="25" xfId="533" applyNumberFormat="1" applyFont="1" applyFill="1" applyBorder="1" applyAlignment="1">
      <alignment vertical="center"/>
    </xf>
    <xf numFmtId="169" fontId="102" fillId="0" borderId="0" xfId="533" applyNumberFormat="1" applyFont="1" applyFill="1" applyBorder="1" applyAlignment="1">
      <alignment vertical="center"/>
    </xf>
    <xf numFmtId="167" fontId="103" fillId="0" borderId="0" xfId="533" applyNumberFormat="1" applyFont="1" applyFill="1" applyAlignment="1">
      <alignment vertical="center"/>
    </xf>
    <xf numFmtId="169" fontId="103" fillId="0" borderId="0" xfId="533" applyNumberFormat="1" applyFont="1" applyFill="1" applyAlignment="1">
      <alignment vertical="center"/>
    </xf>
    <xf numFmtId="0" fontId="102" fillId="0" borderId="0" xfId="639" applyFont="1" applyFill="1" applyBorder="1" applyAlignment="1">
      <alignment horizontal="right" vertical="center"/>
    </xf>
    <xf numFmtId="167" fontId="102" fillId="0" borderId="1" xfId="533" applyNumberFormat="1" applyFont="1" applyFill="1" applyBorder="1" applyAlignment="1">
      <alignment horizontal="center" vertical="center"/>
    </xf>
    <xf numFmtId="169" fontId="102" fillId="0" borderId="1" xfId="533" applyNumberFormat="1" applyFont="1" applyFill="1" applyBorder="1" applyAlignment="1">
      <alignment horizontal="right" vertical="center"/>
    </xf>
    <xf numFmtId="0" fontId="102" fillId="0" borderId="1" xfId="639" applyFont="1" applyFill="1" applyBorder="1" applyAlignment="1">
      <alignment horizontal="right" vertical="center"/>
    </xf>
    <xf numFmtId="0" fontId="102" fillId="0" borderId="0" xfId="444" applyNumberFormat="1" applyFont="1" applyFill="1" applyAlignment="1">
      <alignment horizontal="left" vertical="center"/>
    </xf>
    <xf numFmtId="169" fontId="103" fillId="0" borderId="0" xfId="533" applyNumberFormat="1" applyFont="1" applyFill="1" applyAlignment="1">
      <alignment horizontal="right" vertical="center"/>
    </xf>
    <xf numFmtId="169" fontId="103" fillId="0" borderId="0" xfId="444" applyNumberFormat="1" applyFont="1" applyFill="1" applyAlignment="1">
      <alignment horizontal="right" vertical="center"/>
    </xf>
    <xf numFmtId="169" fontId="103" fillId="0" borderId="0" xfId="554" applyNumberFormat="1" applyFont="1" applyFill="1" applyBorder="1" applyAlignment="1">
      <alignment horizontal="right" vertical="center"/>
    </xf>
    <xf numFmtId="169" fontId="103" fillId="0" borderId="0" xfId="187" applyNumberFormat="1" applyFont="1" applyFill="1" applyBorder="1" applyAlignment="1">
      <alignment horizontal="right" vertical="center"/>
    </xf>
    <xf numFmtId="169" fontId="103" fillId="0" borderId="0" xfId="0" applyNumberFormat="1" applyFont="1" applyFill="1" applyBorder="1" applyAlignment="1">
      <alignment horizontal="right" vertical="center"/>
    </xf>
    <xf numFmtId="0" fontId="103" fillId="0" borderId="0" xfId="444" applyNumberFormat="1" applyFont="1" applyFill="1" applyAlignment="1">
      <alignment horizontal="left" vertical="center"/>
    </xf>
    <xf numFmtId="167" fontId="103" fillId="0" borderId="0" xfId="533" applyNumberFormat="1" applyFont="1" applyFill="1" applyAlignment="1">
      <alignment horizontal="center" vertical="center"/>
    </xf>
    <xf numFmtId="169" fontId="103" fillId="0" borderId="1" xfId="187" applyNumberFormat="1" applyFont="1" applyFill="1" applyBorder="1" applyAlignment="1">
      <alignment horizontal="right" vertical="center"/>
    </xf>
    <xf numFmtId="169" fontId="103" fillId="0" borderId="1" xfId="0" applyNumberFormat="1" applyFont="1" applyFill="1" applyBorder="1" applyAlignment="1">
      <alignment horizontal="right" vertical="center"/>
    </xf>
    <xf numFmtId="0" fontId="102" fillId="0" borderId="0" xfId="533" applyNumberFormat="1" applyFont="1" applyFill="1" applyAlignment="1">
      <alignment horizontal="left" vertical="center"/>
    </xf>
    <xf numFmtId="0" fontId="103" fillId="0" borderId="0" xfId="0" applyNumberFormat="1" applyFont="1" applyFill="1" applyAlignment="1">
      <alignment horizontal="left" vertical="center"/>
    </xf>
    <xf numFmtId="169" fontId="103" fillId="0" borderId="0" xfId="187" quotePrefix="1" applyNumberFormat="1" applyFont="1" applyFill="1" applyBorder="1" applyAlignment="1">
      <alignment horizontal="right" vertical="center"/>
    </xf>
    <xf numFmtId="0" fontId="102" fillId="0" borderId="0" xfId="0" applyNumberFormat="1" applyFont="1" applyFill="1" applyAlignment="1">
      <alignment horizontal="left" vertical="center"/>
    </xf>
    <xf numFmtId="169" fontId="102" fillId="0" borderId="0" xfId="0" applyNumberFormat="1" applyFont="1" applyFill="1" applyBorder="1" applyAlignment="1">
      <alignment horizontal="right" vertical="center"/>
    </xf>
    <xf numFmtId="169" fontId="103" fillId="0" borderId="0" xfId="0" applyNumberFormat="1" applyFont="1" applyFill="1" applyAlignment="1">
      <alignment horizontal="right" vertical="center"/>
    </xf>
    <xf numFmtId="169" fontId="103" fillId="0" borderId="1" xfId="444" applyNumberFormat="1" applyFont="1" applyFill="1" applyBorder="1" applyAlignment="1">
      <alignment horizontal="right" vertical="center"/>
    </xf>
    <xf numFmtId="169" fontId="103" fillId="0" borderId="0" xfId="444" applyNumberFormat="1" applyFont="1" applyFill="1" applyBorder="1" applyAlignment="1">
      <alignment horizontal="right" vertical="center"/>
    </xf>
    <xf numFmtId="169" fontId="103" fillId="0" borderId="1" xfId="533" applyNumberFormat="1" applyFont="1" applyFill="1" applyBorder="1" applyAlignment="1">
      <alignment horizontal="right" vertical="center"/>
    </xf>
    <xf numFmtId="169" fontId="103" fillId="0" borderId="23" xfId="554" applyNumberFormat="1" applyFont="1" applyFill="1" applyBorder="1" applyAlignment="1">
      <alignment horizontal="right" vertical="center"/>
    </xf>
    <xf numFmtId="169" fontId="103" fillId="62" borderId="0" xfId="187" applyNumberFormat="1" applyFont="1" applyFill="1" applyBorder="1" applyAlignment="1">
      <alignment horizontal="right" vertical="center"/>
    </xf>
    <xf numFmtId="169" fontId="103" fillId="62" borderId="0" xfId="0" applyNumberFormat="1" applyFont="1" applyFill="1" applyBorder="1" applyAlignment="1">
      <alignment horizontal="right" vertical="center"/>
    </xf>
    <xf numFmtId="169" fontId="103" fillId="62" borderId="0" xfId="187" quotePrefix="1" applyNumberFormat="1" applyFont="1" applyFill="1" applyBorder="1" applyAlignment="1">
      <alignment horizontal="right" vertical="center"/>
    </xf>
    <xf numFmtId="169" fontId="103" fillId="62" borderId="0" xfId="554" applyNumberFormat="1" applyFont="1" applyFill="1" applyBorder="1" applyAlignment="1">
      <alignment horizontal="right" vertical="center"/>
    </xf>
    <xf numFmtId="168" fontId="103" fillId="62" borderId="0" xfId="174" quotePrefix="1" applyNumberFormat="1" applyFont="1" applyFill="1" applyBorder="1" applyAlignment="1">
      <alignment horizontal="right" vertical="center"/>
    </xf>
    <xf numFmtId="169" fontId="102" fillId="62" borderId="0" xfId="0" applyNumberFormat="1" applyFont="1" applyFill="1" applyBorder="1" applyAlignment="1">
      <alignment horizontal="right" vertical="center"/>
    </xf>
    <xf numFmtId="169" fontId="103" fillId="62" borderId="1" xfId="444" applyNumberFormat="1" applyFont="1" applyFill="1" applyBorder="1" applyAlignment="1">
      <alignment horizontal="right" vertical="center"/>
    </xf>
    <xf numFmtId="169" fontId="103" fillId="62" borderId="1" xfId="187" quotePrefix="1" applyNumberFormat="1" applyFont="1" applyFill="1" applyBorder="1" applyAlignment="1">
      <alignment horizontal="right" vertical="center"/>
    </xf>
    <xf numFmtId="169" fontId="103" fillId="62" borderId="1" xfId="554" applyNumberFormat="1" applyFont="1" applyFill="1" applyBorder="1" applyAlignment="1">
      <alignment horizontal="right" vertical="center"/>
    </xf>
    <xf numFmtId="169" fontId="103" fillId="62" borderId="0" xfId="533" applyNumberFormat="1" applyFont="1" applyFill="1" applyAlignment="1">
      <alignment horizontal="right" vertical="center"/>
    </xf>
    <xf numFmtId="169" fontId="103" fillId="62" borderId="23" xfId="554" applyNumberFormat="1" applyFont="1" applyFill="1" applyBorder="1" applyAlignment="1">
      <alignment horizontal="right" vertical="center"/>
    </xf>
    <xf numFmtId="165" fontId="79" fillId="0" borderId="0" xfId="174" applyFont="1" applyFill="1" applyBorder="1" applyAlignment="1">
      <alignment horizontal="right" vertical="center"/>
    </xf>
    <xf numFmtId="165" fontId="79" fillId="62" borderId="0" xfId="174" applyFont="1" applyFill="1" applyBorder="1" applyAlignment="1">
      <alignment vertical="center"/>
    </xf>
    <xf numFmtId="167" fontId="78" fillId="0" borderId="0" xfId="0" applyNumberFormat="1" applyFont="1" applyAlignment="1">
      <alignment horizontal="left" vertical="center"/>
    </xf>
    <xf numFmtId="167" fontId="78" fillId="0" borderId="0" xfId="0" applyNumberFormat="1" applyFont="1" applyAlignment="1">
      <alignment horizontal="right" vertical="center"/>
    </xf>
    <xf numFmtId="167" fontId="79" fillId="0" borderId="0" xfId="0" applyNumberFormat="1" applyFont="1" applyAlignment="1">
      <alignment horizontal="right" vertical="center"/>
    </xf>
    <xf numFmtId="0" fontId="78" fillId="0" borderId="1" xfId="0" applyFont="1" applyBorder="1" applyAlignment="1">
      <alignment horizontal="left" vertical="center"/>
    </xf>
    <xf numFmtId="167" fontId="78" fillId="0" borderId="1" xfId="0" applyNumberFormat="1" applyFont="1" applyBorder="1" applyAlignment="1">
      <alignment horizontal="left" vertical="center"/>
    </xf>
    <xf numFmtId="167" fontId="79" fillId="0" borderId="1" xfId="0" applyNumberFormat="1" applyFont="1" applyBorder="1" applyAlignment="1">
      <alignment horizontal="center" vertical="center"/>
    </xf>
    <xf numFmtId="167" fontId="79" fillId="0" borderId="1" xfId="0" applyNumberFormat="1" applyFont="1" applyBorder="1" applyAlignment="1">
      <alignment horizontal="left" vertical="center"/>
    </xf>
    <xf numFmtId="167" fontId="79" fillId="0" borderId="1" xfId="0" applyNumberFormat="1" applyFont="1" applyBorder="1" applyAlignment="1">
      <alignment horizontal="right" vertical="center"/>
    </xf>
    <xf numFmtId="169" fontId="78" fillId="0" borderId="0" xfId="0" applyNumberFormat="1" applyFont="1" applyAlignment="1">
      <alignment horizontal="right" vertical="center"/>
    </xf>
    <xf numFmtId="167" fontId="78" fillId="0" borderId="1" xfId="0" applyNumberFormat="1" applyFont="1" applyBorder="1" applyAlignment="1">
      <alignment horizontal="right" vertical="center"/>
    </xf>
    <xf numFmtId="167" fontId="78" fillId="62" borderId="0" xfId="0" applyNumberFormat="1" applyFont="1" applyFill="1" applyAlignment="1">
      <alignment horizontal="right" vertical="center"/>
    </xf>
    <xf numFmtId="0" fontId="78" fillId="0" borderId="0" xfId="758" applyFont="1" applyAlignment="1">
      <alignment vertical="center"/>
    </xf>
    <xf numFmtId="0" fontId="79" fillId="0" borderId="0" xfId="758" applyFont="1" applyAlignment="1">
      <alignment horizontal="center" vertical="center"/>
    </xf>
    <xf numFmtId="0" fontId="79" fillId="0" borderId="0" xfId="758" applyFont="1" applyAlignment="1">
      <alignment horizontal="right" vertical="center"/>
    </xf>
    <xf numFmtId="208" fontId="79" fillId="62" borderId="0" xfId="758" applyNumberFormat="1" applyFont="1" applyFill="1" applyAlignment="1">
      <alignment horizontal="right" vertical="center"/>
    </xf>
    <xf numFmtId="208" fontId="79" fillId="0" borderId="0" xfId="758" applyNumberFormat="1" applyFont="1" applyAlignment="1">
      <alignment horizontal="right" vertical="center"/>
    </xf>
    <xf numFmtId="0" fontId="79" fillId="0" borderId="0" xfId="758" quotePrefix="1" applyFont="1" applyAlignment="1">
      <alignment horizontal="left" vertical="center"/>
    </xf>
    <xf numFmtId="0" fontId="79" fillId="0" borderId="0" xfId="758" applyFont="1" applyAlignment="1">
      <alignment vertical="center"/>
    </xf>
    <xf numFmtId="169" fontId="79" fillId="0" borderId="0" xfId="758" applyNumberFormat="1" applyFont="1" applyAlignment="1">
      <alignment horizontal="right" vertical="center"/>
    </xf>
    <xf numFmtId="169" fontId="79" fillId="62" borderId="0" xfId="758" applyNumberFormat="1" applyFont="1" applyFill="1" applyAlignment="1">
      <alignment horizontal="right" vertical="center"/>
    </xf>
    <xf numFmtId="167" fontId="79" fillId="62" borderId="0" xfId="0" applyNumberFormat="1" applyFont="1" applyFill="1" applyAlignment="1">
      <alignment vertical="center"/>
    </xf>
    <xf numFmtId="0" fontId="80" fillId="0" borderId="0" xfId="758" applyFont="1" applyAlignment="1">
      <alignment horizontal="center" vertical="center"/>
    </xf>
    <xf numFmtId="0" fontId="79" fillId="0" borderId="0" xfId="758" applyFont="1" applyAlignment="1">
      <alignment horizontal="left" vertical="center"/>
    </xf>
    <xf numFmtId="169" fontId="79" fillId="0" borderId="1" xfId="758" applyNumberFormat="1" applyFont="1" applyBorder="1" applyAlignment="1">
      <alignment horizontal="right" vertical="center"/>
    </xf>
    <xf numFmtId="169" fontId="79" fillId="62" borderId="1" xfId="758" applyNumberFormat="1" applyFont="1" applyFill="1" applyBorder="1" applyAlignment="1">
      <alignment horizontal="right" vertical="center"/>
    </xf>
    <xf numFmtId="0" fontId="79" fillId="0" borderId="0" xfId="488" applyFont="1" applyAlignment="1">
      <alignment vertical="center"/>
    </xf>
    <xf numFmtId="0" fontId="78" fillId="0" borderId="0" xfId="758" quotePrefix="1" applyFont="1" applyAlignment="1">
      <alignment horizontal="left" vertical="center"/>
    </xf>
    <xf numFmtId="169" fontId="79" fillId="62" borderId="0" xfId="0" applyNumberFormat="1" applyFont="1" applyFill="1" applyAlignment="1">
      <alignment vertical="center"/>
    </xf>
    <xf numFmtId="169" fontId="79" fillId="0" borderId="0" xfId="0" applyNumberFormat="1" applyFont="1" applyAlignment="1">
      <alignment vertical="center"/>
    </xf>
    <xf numFmtId="169" fontId="78" fillId="62" borderId="0" xfId="0" applyNumberFormat="1" applyFont="1" applyFill="1" applyAlignment="1">
      <alignment horizontal="right" vertical="center"/>
    </xf>
    <xf numFmtId="169" fontId="78" fillId="0" borderId="0" xfId="0" applyNumberFormat="1" applyFont="1" applyAlignment="1">
      <alignment horizontal="left" vertical="center"/>
    </xf>
    <xf numFmtId="169" fontId="79" fillId="0" borderId="1" xfId="0" applyNumberFormat="1" applyFont="1" applyBorder="1" applyAlignment="1">
      <alignment horizontal="right" vertical="center"/>
    </xf>
    <xf numFmtId="169" fontId="79" fillId="0" borderId="0" xfId="0" applyNumberFormat="1" applyFont="1" applyAlignment="1">
      <alignment horizontal="right" vertical="center"/>
    </xf>
    <xf numFmtId="167" fontId="79" fillId="0" borderId="1" xfId="758" applyNumberFormat="1" applyFont="1" applyBorder="1" applyAlignment="1">
      <alignment vertical="center"/>
    </xf>
    <xf numFmtId="0" fontId="78" fillId="0" borderId="0" xfId="758" applyFont="1" applyAlignment="1">
      <alignment horizontal="left" vertical="center"/>
    </xf>
    <xf numFmtId="169" fontId="79" fillId="62" borderId="21" xfId="758" applyNumberFormat="1" applyFont="1" applyFill="1" applyBorder="1" applyAlignment="1">
      <alignment horizontal="right" vertical="center"/>
    </xf>
    <xf numFmtId="169" fontId="79" fillId="0" borderId="21" xfId="758" applyNumberFormat="1" applyFont="1" applyBorder="1" applyAlignment="1">
      <alignment horizontal="right" vertical="center"/>
    </xf>
    <xf numFmtId="169" fontId="79" fillId="0" borderId="0" xfId="758" applyNumberFormat="1" applyFont="1" applyFill="1" applyAlignment="1">
      <alignment horizontal="right" vertical="center"/>
    </xf>
    <xf numFmtId="10" fontId="79" fillId="0" borderId="0" xfId="759" applyNumberFormat="1" applyFont="1" applyFill="1" applyBorder="1" applyAlignment="1">
      <alignment horizontal="right" vertical="center"/>
    </xf>
    <xf numFmtId="0" fontId="98" fillId="0" borderId="0" xfId="533" applyFont="1" applyFill="1" applyBorder="1" applyAlignment="1">
      <alignment vertical="center"/>
    </xf>
    <xf numFmtId="0" fontId="98" fillId="0" borderId="0" xfId="533" applyFont="1" applyFill="1" applyBorder="1" applyAlignment="1">
      <alignment horizontal="left" vertical="center"/>
    </xf>
    <xf numFmtId="167" fontId="99" fillId="0" borderId="0" xfId="533" applyNumberFormat="1" applyFont="1" applyFill="1" applyAlignment="1">
      <alignment vertical="center"/>
    </xf>
    <xf numFmtId="167" fontId="98" fillId="0" borderId="0" xfId="554" applyNumberFormat="1" applyFont="1" applyFill="1" applyBorder="1" applyAlignment="1">
      <alignment horizontal="center" vertical="center"/>
    </xf>
    <xf numFmtId="169" fontId="98" fillId="0" borderId="0" xfId="533" applyNumberFormat="1" applyFont="1" applyFill="1" applyBorder="1" applyAlignment="1">
      <alignment horizontal="center" vertical="center"/>
    </xf>
    <xf numFmtId="0" fontId="99" fillId="0" borderId="0" xfId="533" applyFont="1" applyFill="1" applyBorder="1" applyAlignment="1">
      <alignment vertical="center"/>
    </xf>
    <xf numFmtId="169" fontId="98" fillId="0" borderId="0" xfId="533" applyNumberFormat="1" applyFont="1" applyFill="1" applyBorder="1" applyAlignment="1">
      <alignment horizontal="right" vertical="center"/>
    </xf>
    <xf numFmtId="169" fontId="98" fillId="0" borderId="0" xfId="533" applyNumberFormat="1" applyFont="1" applyFill="1" applyBorder="1" applyAlignment="1">
      <alignment vertical="center"/>
    </xf>
    <xf numFmtId="169" fontId="98" fillId="0" borderId="0" xfId="533" applyNumberFormat="1" applyFont="1" applyFill="1" applyAlignment="1">
      <alignment horizontal="right" vertical="center"/>
    </xf>
    <xf numFmtId="169" fontId="98" fillId="0" borderId="0" xfId="533" applyNumberFormat="1" applyFont="1" applyFill="1" applyAlignment="1">
      <alignment horizontal="center" vertical="center"/>
    </xf>
    <xf numFmtId="0" fontId="98" fillId="0" borderId="0" xfId="533" applyFont="1" applyFill="1" applyAlignment="1">
      <alignment horizontal="right" vertical="center"/>
    </xf>
    <xf numFmtId="0" fontId="98" fillId="0" borderId="0" xfId="533" applyFont="1" applyFill="1" applyBorder="1" applyAlignment="1">
      <alignment horizontal="right" vertical="center"/>
    </xf>
    <xf numFmtId="0" fontId="98" fillId="0" borderId="0" xfId="639" applyFont="1" applyFill="1" applyBorder="1" applyAlignment="1">
      <alignment horizontal="right" vertical="center"/>
    </xf>
    <xf numFmtId="169" fontId="98" fillId="0" borderId="0" xfId="533" applyNumberFormat="1" applyFont="1" applyAlignment="1">
      <alignment horizontal="right" vertical="center"/>
    </xf>
    <xf numFmtId="167" fontId="98" fillId="0" borderId="1" xfId="533" applyNumberFormat="1" applyFont="1" applyFill="1" applyBorder="1" applyAlignment="1">
      <alignment horizontal="center" vertical="center"/>
    </xf>
    <xf numFmtId="0" fontId="98" fillId="0" borderId="1" xfId="639" applyFont="1" applyFill="1" applyBorder="1" applyAlignment="1">
      <alignment horizontal="right" vertical="center"/>
    </xf>
    <xf numFmtId="0" fontId="98" fillId="0" borderId="1" xfId="533" applyFont="1" applyFill="1" applyBorder="1" applyAlignment="1">
      <alignment horizontal="right" vertical="center"/>
    </xf>
    <xf numFmtId="169" fontId="98" fillId="0" borderId="1" xfId="533" applyNumberFormat="1" applyFont="1" applyBorder="1" applyAlignment="1">
      <alignment horizontal="right" vertical="center"/>
    </xf>
    <xf numFmtId="167" fontId="98" fillId="0" borderId="0" xfId="533" applyNumberFormat="1" applyFont="1" applyFill="1" applyBorder="1" applyAlignment="1">
      <alignment horizontal="center" vertical="center"/>
    </xf>
    <xf numFmtId="167" fontId="98" fillId="0" borderId="0" xfId="444" applyNumberFormat="1" applyFont="1" applyFill="1" applyAlignment="1">
      <alignment vertical="center"/>
    </xf>
    <xf numFmtId="169" fontId="99" fillId="0" borderId="0" xfId="533" applyNumberFormat="1" applyFont="1" applyFill="1" applyBorder="1" applyAlignment="1">
      <alignment vertical="center"/>
    </xf>
    <xf numFmtId="169" fontId="99" fillId="0" borderId="0" xfId="187" applyNumberFormat="1" applyFont="1" applyFill="1" applyAlignment="1">
      <alignment horizontal="right" vertical="center"/>
    </xf>
    <xf numFmtId="209" fontId="99" fillId="0" borderId="0" xfId="231" applyNumberFormat="1" applyFont="1" applyFill="1" applyAlignment="1">
      <alignment horizontal="right" vertical="center"/>
    </xf>
    <xf numFmtId="169" fontId="99" fillId="0" borderId="0" xfId="231" applyNumberFormat="1" applyFont="1" applyFill="1" applyAlignment="1">
      <alignment horizontal="right" vertical="center"/>
    </xf>
    <xf numFmtId="209" fontId="99" fillId="0" borderId="0" xfId="444" applyNumberFormat="1" applyFont="1" applyFill="1" applyAlignment="1">
      <alignment horizontal="right" vertical="center"/>
    </xf>
    <xf numFmtId="209" fontId="99" fillId="0" borderId="0" xfId="444" applyNumberFormat="1" applyFont="1" applyFill="1" applyBorder="1" applyAlignment="1">
      <alignment horizontal="right" vertical="center"/>
    </xf>
    <xf numFmtId="167" fontId="99" fillId="0" borderId="0" xfId="444" applyNumberFormat="1" applyFont="1" applyFill="1" applyAlignment="1">
      <alignment vertical="center"/>
    </xf>
    <xf numFmtId="167" fontId="99" fillId="0" borderId="0" xfId="533" applyNumberFormat="1" applyFont="1" applyFill="1" applyAlignment="1">
      <alignment horizontal="center" vertical="center"/>
    </xf>
    <xf numFmtId="169" fontId="99" fillId="0" borderId="0" xfId="187" applyNumberFormat="1" applyFont="1" applyFill="1" applyBorder="1" applyAlignment="1">
      <alignment horizontal="right" vertical="center"/>
    </xf>
    <xf numFmtId="209" fontId="99" fillId="0" borderId="0" xfId="231" applyNumberFormat="1" applyFont="1" applyFill="1" applyBorder="1" applyAlignment="1">
      <alignment horizontal="right" vertical="center"/>
    </xf>
    <xf numFmtId="169" fontId="99" fillId="0" borderId="0" xfId="231" applyNumberFormat="1" applyFont="1" applyFill="1" applyBorder="1" applyAlignment="1">
      <alignment horizontal="right" vertical="center"/>
    </xf>
    <xf numFmtId="169" fontId="99" fillId="0" borderId="1" xfId="187" applyNumberFormat="1" applyFont="1" applyFill="1" applyBorder="1" applyAlignment="1">
      <alignment horizontal="right" vertical="center"/>
    </xf>
    <xf numFmtId="209" fontId="99" fillId="0" borderId="1" xfId="444" applyNumberFormat="1" applyFont="1" applyFill="1" applyBorder="1" applyAlignment="1">
      <alignment horizontal="right" vertical="center"/>
    </xf>
    <xf numFmtId="0" fontId="98" fillId="0" borderId="0" xfId="0" applyFont="1" applyFill="1" applyAlignment="1">
      <alignment horizontal="left" vertical="center"/>
    </xf>
    <xf numFmtId="209" fontId="99" fillId="0" borderId="0" xfId="638" applyNumberFormat="1" applyFont="1" applyFill="1" applyBorder="1" applyAlignment="1">
      <alignment horizontal="right" vertical="center"/>
    </xf>
    <xf numFmtId="0" fontId="99" fillId="0" borderId="0" xfId="0" applyFont="1" applyFill="1" applyAlignment="1">
      <alignment horizontal="left" vertical="center"/>
    </xf>
    <xf numFmtId="209" fontId="99" fillId="0" borderId="22" xfId="231" applyNumberFormat="1" applyFont="1" applyFill="1" applyBorder="1" applyAlignment="1">
      <alignment horizontal="right" vertical="center"/>
    </xf>
    <xf numFmtId="0" fontId="98" fillId="0" borderId="0" xfId="533" applyFont="1" applyFill="1" applyAlignment="1">
      <alignment vertical="center"/>
    </xf>
    <xf numFmtId="169" fontId="99" fillId="0" borderId="23" xfId="533" applyNumberFormat="1" applyFont="1" applyFill="1" applyBorder="1" applyAlignment="1">
      <alignment horizontal="right" vertical="center"/>
    </xf>
    <xf numFmtId="169" fontId="99" fillId="0" borderId="0" xfId="533" applyNumberFormat="1" applyFont="1" applyFill="1" applyBorder="1" applyAlignment="1">
      <alignment horizontal="right" vertical="center"/>
    </xf>
    <xf numFmtId="209" fontId="99" fillId="62" borderId="0" xfId="444" applyNumberFormat="1" applyFont="1" applyFill="1" applyAlignment="1">
      <alignment horizontal="right" vertical="center"/>
    </xf>
    <xf numFmtId="169" fontId="99" fillId="62" borderId="0" xfId="187" applyNumberFormat="1" applyFont="1" applyFill="1" applyAlignment="1">
      <alignment horizontal="right" vertical="center"/>
    </xf>
    <xf numFmtId="209" fontId="99" fillId="62" borderId="0" xfId="638" applyNumberFormat="1" applyFont="1" applyFill="1" applyBorder="1" applyAlignment="1">
      <alignment horizontal="right" vertical="center"/>
    </xf>
    <xf numFmtId="209" fontId="99" fillId="62" borderId="1" xfId="638" applyNumberFormat="1" applyFont="1" applyFill="1" applyBorder="1" applyAlignment="1">
      <alignment horizontal="right" vertical="center"/>
    </xf>
    <xf numFmtId="0" fontId="99" fillId="62" borderId="0" xfId="533" applyFont="1" applyFill="1" applyAlignment="1">
      <alignment vertical="center"/>
    </xf>
    <xf numFmtId="169" fontId="99" fillId="62" borderId="21" xfId="187" applyNumberFormat="1" applyFont="1" applyFill="1" applyBorder="1" applyAlignment="1">
      <alignment horizontal="right" vertical="center"/>
    </xf>
    <xf numFmtId="169" fontId="79" fillId="0" borderId="1" xfId="0" applyNumberFormat="1" applyFont="1" applyBorder="1" applyAlignment="1">
      <alignment vertical="center"/>
    </xf>
    <xf numFmtId="169" fontId="78" fillId="0" borderId="1" xfId="0" applyNumberFormat="1" applyFont="1" applyBorder="1" applyAlignment="1">
      <alignment horizontal="right" vertical="center"/>
    </xf>
    <xf numFmtId="169" fontId="79" fillId="0" borderId="1" xfId="0" applyNumberFormat="1" applyFont="1" applyFill="1" applyBorder="1" applyAlignment="1">
      <alignment vertical="center"/>
    </xf>
    <xf numFmtId="167" fontId="79" fillId="0" borderId="0" xfId="0" applyNumberFormat="1" applyFont="1" applyBorder="1" applyAlignment="1">
      <alignment horizontal="left" vertical="center"/>
    </xf>
    <xf numFmtId="169" fontId="79" fillId="0" borderId="0" xfId="758" applyNumberFormat="1" applyFont="1" applyFill="1" applyBorder="1" applyAlignment="1">
      <alignment horizontal="right" vertical="center"/>
    </xf>
    <xf numFmtId="167" fontId="79" fillId="0" borderId="0" xfId="0" applyNumberFormat="1" applyFont="1" applyBorder="1" applyAlignment="1">
      <alignment horizontal="center" vertical="center"/>
    </xf>
    <xf numFmtId="167" fontId="79" fillId="0" borderId="0" xfId="0" applyNumberFormat="1" applyFont="1" applyBorder="1" applyAlignment="1">
      <alignment horizontal="right" vertical="center"/>
    </xf>
    <xf numFmtId="167" fontId="79" fillId="0" borderId="0" xfId="0" applyNumberFormat="1" applyFont="1" applyBorder="1" applyAlignment="1">
      <alignment vertical="center"/>
    </xf>
    <xf numFmtId="0" fontId="79" fillId="0" borderId="0" xfId="0" quotePrefix="1" applyFont="1" applyFill="1" applyBorder="1" applyAlignment="1">
      <alignment horizontal="left"/>
    </xf>
    <xf numFmtId="0" fontId="79" fillId="0" borderId="0" xfId="758" applyFont="1" applyFill="1" applyAlignment="1">
      <alignment horizontal="center" vertical="center"/>
    </xf>
    <xf numFmtId="0" fontId="79" fillId="0" borderId="0" xfId="758" applyFont="1" applyFill="1" applyAlignment="1">
      <alignment vertical="center"/>
    </xf>
    <xf numFmtId="167" fontId="78" fillId="0" borderId="1" xfId="0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/>
    </xf>
    <xf numFmtId="169" fontId="98" fillId="0" borderId="1" xfId="533" applyNumberFormat="1" applyFont="1" applyFill="1" applyBorder="1" applyAlignment="1">
      <alignment horizontal="right" vertical="center"/>
    </xf>
    <xf numFmtId="169" fontId="98" fillId="0" borderId="1" xfId="533" applyNumberFormat="1" applyFont="1" applyFill="1" applyBorder="1" applyAlignment="1">
      <alignment horizontal="center" vertical="center"/>
    </xf>
    <xf numFmtId="167" fontId="78" fillId="0" borderId="1" xfId="0" applyNumberFormat="1" applyFont="1" applyBorder="1" applyAlignment="1">
      <alignment horizontal="center" vertical="center"/>
    </xf>
    <xf numFmtId="169" fontId="79" fillId="0" borderId="37" xfId="0" applyNumberFormat="1" applyFont="1" applyBorder="1" applyAlignment="1">
      <alignment horizontal="right" vertical="center"/>
    </xf>
    <xf numFmtId="0" fontId="101" fillId="0" borderId="1" xfId="533" applyNumberFormat="1" applyFont="1" applyFill="1" applyBorder="1" applyAlignment="1">
      <alignment horizontal="left" vertical="center"/>
    </xf>
    <xf numFmtId="0" fontId="99" fillId="0" borderId="1" xfId="533" applyFont="1" applyFill="1" applyBorder="1" applyAlignment="1">
      <alignment vertical="center"/>
    </xf>
    <xf numFmtId="169" fontId="79" fillId="0" borderId="21" xfId="758" applyNumberFormat="1" applyFont="1" applyFill="1" applyBorder="1" applyAlignment="1">
      <alignment horizontal="right" vertical="center"/>
    </xf>
    <xf numFmtId="165" fontId="79" fillId="0" borderId="0" xfId="174" applyFont="1" applyFill="1" applyBorder="1" applyAlignment="1">
      <alignment vertical="center"/>
    </xf>
    <xf numFmtId="168" fontId="103" fillId="0" borderId="0" xfId="174" applyNumberFormat="1" applyFont="1" applyFill="1" applyAlignment="1">
      <alignment vertical="center"/>
    </xf>
    <xf numFmtId="167" fontId="79" fillId="0" borderId="0" xfId="0" quotePrefix="1" applyNumberFormat="1" applyFont="1" applyAlignment="1">
      <alignment horizontal="center" vertical="center"/>
    </xf>
    <xf numFmtId="189" fontId="79" fillId="0" borderId="0" xfId="0" applyNumberFormat="1" applyFont="1" applyAlignment="1">
      <alignment horizontal="center" vertical="center"/>
    </xf>
    <xf numFmtId="0" fontId="79" fillId="0" borderId="0" xfId="0" applyFont="1" applyAlignment="1">
      <alignment horizontal="center" vertical="center"/>
    </xf>
    <xf numFmtId="169" fontId="79" fillId="0" borderId="0" xfId="0" applyNumberFormat="1" applyFont="1" applyAlignment="1">
      <alignment horizontal="center" vertical="center"/>
    </xf>
    <xf numFmtId="167" fontId="103" fillId="0" borderId="0" xfId="533" applyNumberFormat="1" applyFont="1" applyAlignment="1">
      <alignment horizontal="center" vertical="center"/>
    </xf>
    <xf numFmtId="167" fontId="99" fillId="0" borderId="0" xfId="533" applyNumberFormat="1" applyFont="1" applyAlignment="1">
      <alignment horizontal="center" vertical="center"/>
    </xf>
    <xf numFmtId="0" fontId="78" fillId="0" borderId="0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left" vertical="center"/>
    </xf>
    <xf numFmtId="167" fontId="78" fillId="0" borderId="1" xfId="0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/>
    </xf>
    <xf numFmtId="169" fontId="78" fillId="0" borderId="1" xfId="0" applyNumberFormat="1" applyFont="1" applyFill="1" applyBorder="1" applyAlignment="1">
      <alignment horizontal="center" vertical="center"/>
    </xf>
    <xf numFmtId="169" fontId="102" fillId="0" borderId="22" xfId="533" applyNumberFormat="1" applyFont="1" applyFill="1" applyBorder="1" applyAlignment="1">
      <alignment horizontal="right" vertical="center"/>
    </xf>
    <xf numFmtId="169" fontId="102" fillId="0" borderId="6" xfId="499" applyNumberFormat="1" applyFont="1" applyFill="1" applyBorder="1" applyAlignment="1">
      <alignment horizontal="center" vertical="center"/>
    </xf>
    <xf numFmtId="169" fontId="102" fillId="0" borderId="1" xfId="533" applyNumberFormat="1" applyFont="1" applyFill="1" applyBorder="1" applyAlignment="1">
      <alignment horizontal="center" vertical="center"/>
    </xf>
    <xf numFmtId="169" fontId="102" fillId="0" borderId="26" xfId="533" applyNumberFormat="1" applyFont="1" applyFill="1" applyBorder="1" applyAlignment="1">
      <alignment horizontal="right" vertical="center"/>
    </xf>
    <xf numFmtId="169" fontId="102" fillId="0" borderId="6" xfId="533" applyNumberFormat="1" applyFont="1" applyFill="1" applyBorder="1" applyAlignment="1">
      <alignment horizontal="center" vertical="center"/>
    </xf>
    <xf numFmtId="169" fontId="98" fillId="0" borderId="1" xfId="533" applyNumberFormat="1" applyFont="1" applyFill="1" applyBorder="1" applyAlignment="1">
      <alignment horizontal="right" vertical="center"/>
    </xf>
    <xf numFmtId="0" fontId="99" fillId="0" borderId="1" xfId="0" applyFont="1" applyBorder="1" applyAlignment="1">
      <alignment horizontal="right" vertical="center"/>
    </xf>
    <xf numFmtId="169" fontId="98" fillId="0" borderId="22" xfId="533" applyNumberFormat="1" applyFont="1" applyFill="1" applyBorder="1" applyAlignment="1">
      <alignment horizontal="center" vertical="center"/>
    </xf>
    <xf numFmtId="169" fontId="98" fillId="0" borderId="27" xfId="533" applyNumberFormat="1" applyFont="1" applyFill="1" applyBorder="1" applyAlignment="1">
      <alignment horizontal="center" vertical="center"/>
    </xf>
    <xf numFmtId="169" fontId="98" fillId="0" borderId="1" xfId="533" applyNumberFormat="1" applyFont="1" applyFill="1" applyBorder="1" applyAlignment="1">
      <alignment horizontal="center" vertical="center"/>
    </xf>
    <xf numFmtId="169" fontId="98" fillId="0" borderId="6" xfId="533" applyNumberFormat="1" applyFont="1" applyFill="1" applyBorder="1" applyAlignment="1">
      <alignment horizontal="right" vertical="center"/>
    </xf>
    <xf numFmtId="167" fontId="78" fillId="0" borderId="1" xfId="0" applyNumberFormat="1" applyFont="1" applyBorder="1" applyAlignment="1">
      <alignment horizontal="center" vertical="center"/>
    </xf>
  </cellXfs>
  <cellStyles count="760">
    <cellStyle name=" 1" xfId="1" xr:uid="{00000000-0005-0000-0000-000000000000}"/>
    <cellStyle name="? BP" xfId="2" xr:uid="{00000000-0005-0000-0000-000001000000}"/>
    <cellStyle name="? JY" xfId="3" xr:uid="{00000000-0005-0000-0000-000002000000}"/>
    <cellStyle name="_Book2" xfId="4" xr:uid="{00000000-0005-0000-0000-000003000000}"/>
    <cellStyle name="_Book2 2" xfId="5" xr:uid="{00000000-0005-0000-0000-000004000000}"/>
    <cellStyle name="_Book2_ARJune 2009" xfId="6" xr:uid="{00000000-0005-0000-0000-000005000000}"/>
    <cellStyle name="_Book2_Cal CIT_2552_DEC_SCC_Revised DEPRE" xfId="7" xr:uid="{00000000-0005-0000-0000-000006000000}"/>
    <cellStyle name="_Book2_Details 03-10" xfId="8" xr:uid="{00000000-0005-0000-0000-000007000000}"/>
    <cellStyle name="_Book2_NKCC FS_0609" xfId="9" xr:uid="{00000000-0005-0000-0000-000008000000}"/>
    <cellStyle name="_Book2_NKCC FS_1209_Estimate_5" xfId="10" xr:uid="{00000000-0005-0000-0000-000009000000}"/>
    <cellStyle name="_Book2_NKCC TB_0309" xfId="11" xr:uid="{00000000-0005-0000-0000-00000A000000}"/>
    <cellStyle name="_Book2_NKCC_PND50_DEC09" xfId="12" xr:uid="{00000000-0005-0000-0000-00000B000000}"/>
    <cellStyle name="_Book2_Prepaid_2009_DEC" xfId="13" xr:uid="{00000000-0005-0000-0000-00000C000000}"/>
    <cellStyle name="_Book2_Prepaid_2010_SCC" xfId="14" xr:uid="{00000000-0005-0000-0000-00000D000000}"/>
    <cellStyle name="_Book2_SCC_FS_31Mar2010_Estimate_version3" xfId="15" xr:uid="{00000000-0005-0000-0000-00000E000000}"/>
    <cellStyle name="_Book2_Scctb-06'09" xfId="16" xr:uid="{00000000-0005-0000-0000-00000F000000}"/>
    <cellStyle name="_Book2_Scctb-12'09_Estimate_Revised 6 not include goods in transit" xfId="17" xr:uid="{00000000-0005-0000-0000-000010000000}"/>
    <cellStyle name="_Book2_Scctb-June'10_CIT_Actual_updated_revised_sparepart issued" xfId="18" xr:uid="{00000000-0005-0000-0000-000011000000}"/>
    <cellStyle name="_Book2_Scctb-Mar'10_CIT_Actual" xfId="19" xr:uid="{00000000-0005-0000-0000-000012000000}"/>
    <cellStyle name="_SCFS1q98" xfId="20" xr:uid="{00000000-0005-0000-0000-000013000000}"/>
    <cellStyle name="_SCFS1q98 2" xfId="21" xr:uid="{00000000-0005-0000-0000-000014000000}"/>
    <cellStyle name="_SCFS1q98_ARJune 2009" xfId="22" xr:uid="{00000000-0005-0000-0000-000015000000}"/>
    <cellStyle name="_SCFS1q98_Cal CIT_2552_DEC_SCC_Revised DEPRE" xfId="23" xr:uid="{00000000-0005-0000-0000-000016000000}"/>
    <cellStyle name="_SCFS1q98_Details 03-10" xfId="24" xr:uid="{00000000-0005-0000-0000-000017000000}"/>
    <cellStyle name="_SCFS1q98_NKCC FS_0609" xfId="25" xr:uid="{00000000-0005-0000-0000-000018000000}"/>
    <cellStyle name="_SCFS1q98_NKCC FS_1209_Estimate_5" xfId="26" xr:uid="{00000000-0005-0000-0000-000019000000}"/>
    <cellStyle name="_SCFS1q98_NKCC TB_0309" xfId="27" xr:uid="{00000000-0005-0000-0000-00001A000000}"/>
    <cellStyle name="_SCFS1q98_NKCC_PND50_DEC09" xfId="28" xr:uid="{00000000-0005-0000-0000-00001B000000}"/>
    <cellStyle name="_SCFS1q98_Prepaid_2009_DEC" xfId="29" xr:uid="{00000000-0005-0000-0000-00001C000000}"/>
    <cellStyle name="_SCFS1q98_Prepaid_2010_SCC" xfId="30" xr:uid="{00000000-0005-0000-0000-00001D000000}"/>
    <cellStyle name="_SCFS1q98_SCC_FS_31Mar2010_Estimate_version3" xfId="31" xr:uid="{00000000-0005-0000-0000-00001E000000}"/>
    <cellStyle name="_SCFS1q98_Scctb-06'09" xfId="32" xr:uid="{00000000-0005-0000-0000-00001F000000}"/>
    <cellStyle name="_SCFS1q98_Scctb-12'09_Estimate_Revised 6 not include goods in transit" xfId="33" xr:uid="{00000000-0005-0000-0000-000020000000}"/>
    <cellStyle name="_SCFS1q98_Scctb-June'10_CIT_Actual_updated_revised_sparepart issued" xfId="34" xr:uid="{00000000-0005-0000-0000-000021000000}"/>
    <cellStyle name="_SCFS1q98_Scctb-Mar'10_CIT_Actual" xfId="35" xr:uid="{00000000-0005-0000-0000-000022000000}"/>
    <cellStyle name="_scfs-1q99final-hongkong" xfId="36" xr:uid="{00000000-0005-0000-0000-000023000000}"/>
    <cellStyle name="_scfs-1q99final-hongkong 2" xfId="37" xr:uid="{00000000-0005-0000-0000-000024000000}"/>
    <cellStyle name="_scfs-1q99final-hongkong_ARJune 2009" xfId="38" xr:uid="{00000000-0005-0000-0000-000025000000}"/>
    <cellStyle name="_scfs-1q99final-hongkong_Cal CIT_2552_DEC_SCC_Revised DEPRE" xfId="39" xr:uid="{00000000-0005-0000-0000-000026000000}"/>
    <cellStyle name="_scfs-1q99final-hongkong_Details 03-10" xfId="40" xr:uid="{00000000-0005-0000-0000-000027000000}"/>
    <cellStyle name="_scfs-1q99final-hongkong_NKCC FS_0609" xfId="41" xr:uid="{00000000-0005-0000-0000-000028000000}"/>
    <cellStyle name="_scfs-1q99final-hongkong_NKCC FS_1209_Estimate_5" xfId="42" xr:uid="{00000000-0005-0000-0000-000029000000}"/>
    <cellStyle name="_scfs-1q99final-hongkong_NKCC TB_0309" xfId="43" xr:uid="{00000000-0005-0000-0000-00002A000000}"/>
    <cellStyle name="_scfs-1q99final-hongkong_NKCC_PND50_DEC09" xfId="44" xr:uid="{00000000-0005-0000-0000-00002B000000}"/>
    <cellStyle name="_scfs-1q99final-hongkong_Prepaid_2009_DEC" xfId="45" xr:uid="{00000000-0005-0000-0000-00002C000000}"/>
    <cellStyle name="_scfs-1q99final-hongkong_Prepaid_2010_SCC" xfId="46" xr:uid="{00000000-0005-0000-0000-00002D000000}"/>
    <cellStyle name="_scfs-1q99final-hongkong_SCC_FS_31Mar2010_Estimate_version3" xfId="47" xr:uid="{00000000-0005-0000-0000-00002E000000}"/>
    <cellStyle name="_scfs-1q99final-hongkong_Scctb-06'09" xfId="48" xr:uid="{00000000-0005-0000-0000-00002F000000}"/>
    <cellStyle name="_scfs-1q99final-hongkong_Scctb-12'09_Estimate_Revised 6 not include goods in transit" xfId="49" xr:uid="{00000000-0005-0000-0000-000030000000}"/>
    <cellStyle name="_scfs-1q99final-hongkong_Scctb-June'10_CIT_Actual_updated_revised_sparepart issued" xfId="50" xr:uid="{00000000-0005-0000-0000-000031000000}"/>
    <cellStyle name="_scfs-1q99final-hongkong_Scctb-Mar'10_CIT_Actual" xfId="51" xr:uid="{00000000-0005-0000-0000-000032000000}"/>
    <cellStyle name="_scfs-699" xfId="52" xr:uid="{00000000-0005-0000-0000-000033000000}"/>
    <cellStyle name="_scfs-699 2" xfId="53" xr:uid="{00000000-0005-0000-0000-000034000000}"/>
    <cellStyle name="_scfs-699_ARJune 2009" xfId="54" xr:uid="{00000000-0005-0000-0000-000035000000}"/>
    <cellStyle name="_scfs-699_Cal CIT_2552_DEC_SCC_Revised DEPRE" xfId="55" xr:uid="{00000000-0005-0000-0000-000036000000}"/>
    <cellStyle name="_scfs-699_Details 03-10" xfId="56" xr:uid="{00000000-0005-0000-0000-000037000000}"/>
    <cellStyle name="_scfs-699_NKCC FS_0609" xfId="57" xr:uid="{00000000-0005-0000-0000-000038000000}"/>
    <cellStyle name="_scfs-699_NKCC FS_1209_Estimate_5" xfId="58" xr:uid="{00000000-0005-0000-0000-000039000000}"/>
    <cellStyle name="_scfs-699_NKCC TB_0309" xfId="59" xr:uid="{00000000-0005-0000-0000-00003A000000}"/>
    <cellStyle name="_scfs-699_NKCC_PND50_DEC09" xfId="60" xr:uid="{00000000-0005-0000-0000-00003B000000}"/>
    <cellStyle name="_scfs-699_Prepaid_2009_DEC" xfId="61" xr:uid="{00000000-0005-0000-0000-00003C000000}"/>
    <cellStyle name="_scfs-699_Prepaid_2010_SCC" xfId="62" xr:uid="{00000000-0005-0000-0000-00003D000000}"/>
    <cellStyle name="_scfs-699_SCC_FS_31Mar2010_Estimate_version3" xfId="63" xr:uid="{00000000-0005-0000-0000-00003E000000}"/>
    <cellStyle name="_scfs-699_Scctb-06'09" xfId="64" xr:uid="{00000000-0005-0000-0000-00003F000000}"/>
    <cellStyle name="_scfs-699_Scctb-12'09_Estimate_Revised 6 not include goods in transit" xfId="65" xr:uid="{00000000-0005-0000-0000-000040000000}"/>
    <cellStyle name="_scfs-699_Scctb-June'10_CIT_Actual_updated_revised_sparepart issued" xfId="66" xr:uid="{00000000-0005-0000-0000-000041000000}"/>
    <cellStyle name="_scfs-699_Scctb-Mar'10_CIT_Actual" xfId="67" xr:uid="{00000000-0005-0000-0000-000042000000}"/>
    <cellStyle name="20% - Accent1" xfId="68" builtinId="30" customBuiltin="1"/>
    <cellStyle name="20% - Accent1 2" xfId="69" xr:uid="{00000000-0005-0000-0000-000044000000}"/>
    <cellStyle name="20% - Accent1 2 2" xfId="70" xr:uid="{00000000-0005-0000-0000-000045000000}"/>
    <cellStyle name="20% - Accent1 3" xfId="71" xr:uid="{00000000-0005-0000-0000-000046000000}"/>
    <cellStyle name="20% - Accent2" xfId="72" builtinId="34" customBuiltin="1"/>
    <cellStyle name="20% - Accent2 2" xfId="73" xr:uid="{00000000-0005-0000-0000-000048000000}"/>
    <cellStyle name="20% - Accent2 2 2" xfId="74" xr:uid="{00000000-0005-0000-0000-000049000000}"/>
    <cellStyle name="20% - Accent2 3" xfId="75" xr:uid="{00000000-0005-0000-0000-00004A000000}"/>
    <cellStyle name="20% - Accent3" xfId="76" builtinId="38" customBuiltin="1"/>
    <cellStyle name="20% - Accent3 2" xfId="77" xr:uid="{00000000-0005-0000-0000-00004C000000}"/>
    <cellStyle name="20% - Accent3 2 2" xfId="78" xr:uid="{00000000-0005-0000-0000-00004D000000}"/>
    <cellStyle name="20% - Accent3 3" xfId="79" xr:uid="{00000000-0005-0000-0000-00004E000000}"/>
    <cellStyle name="20% - Accent4" xfId="80" builtinId="42" customBuiltin="1"/>
    <cellStyle name="20% - Accent4 2" xfId="81" xr:uid="{00000000-0005-0000-0000-000050000000}"/>
    <cellStyle name="20% - Accent4 2 2" xfId="82" xr:uid="{00000000-0005-0000-0000-000051000000}"/>
    <cellStyle name="20% - Accent4 3" xfId="83" xr:uid="{00000000-0005-0000-0000-000052000000}"/>
    <cellStyle name="20% - Accent5" xfId="84" builtinId="46" customBuiltin="1"/>
    <cellStyle name="20% - Accent5 2" xfId="85" xr:uid="{00000000-0005-0000-0000-000054000000}"/>
    <cellStyle name="20% - Accent5 2 2" xfId="86" xr:uid="{00000000-0005-0000-0000-000055000000}"/>
    <cellStyle name="20% - Accent5 3" xfId="87" xr:uid="{00000000-0005-0000-0000-000056000000}"/>
    <cellStyle name="20% - Accent6" xfId="88" builtinId="50" customBuiltin="1"/>
    <cellStyle name="20% - Accent6 2" xfId="89" xr:uid="{00000000-0005-0000-0000-000058000000}"/>
    <cellStyle name="20% - Accent6 2 2" xfId="90" xr:uid="{00000000-0005-0000-0000-000059000000}"/>
    <cellStyle name="20% - Accent6 3" xfId="91" xr:uid="{00000000-0005-0000-0000-00005A000000}"/>
    <cellStyle name="40% - Accent1" xfId="92" builtinId="31" customBuiltin="1"/>
    <cellStyle name="40% - Accent1 2" xfId="93" xr:uid="{00000000-0005-0000-0000-00005C000000}"/>
    <cellStyle name="40% - Accent1 2 2" xfId="94" xr:uid="{00000000-0005-0000-0000-00005D000000}"/>
    <cellStyle name="40% - Accent1 3" xfId="95" xr:uid="{00000000-0005-0000-0000-00005E000000}"/>
    <cellStyle name="40% - Accent2" xfId="96" builtinId="35" customBuiltin="1"/>
    <cellStyle name="40% - Accent2 2" xfId="97" xr:uid="{00000000-0005-0000-0000-000060000000}"/>
    <cellStyle name="40% - Accent2 2 2" xfId="98" xr:uid="{00000000-0005-0000-0000-000061000000}"/>
    <cellStyle name="40% - Accent2 3" xfId="99" xr:uid="{00000000-0005-0000-0000-000062000000}"/>
    <cellStyle name="40% - Accent3" xfId="100" builtinId="39" customBuiltin="1"/>
    <cellStyle name="40% - Accent3 2" xfId="101" xr:uid="{00000000-0005-0000-0000-000064000000}"/>
    <cellStyle name="40% - Accent3 2 2" xfId="102" xr:uid="{00000000-0005-0000-0000-000065000000}"/>
    <cellStyle name="40% - Accent3 3" xfId="103" xr:uid="{00000000-0005-0000-0000-000066000000}"/>
    <cellStyle name="40% - Accent4" xfId="104" builtinId="43" customBuiltin="1"/>
    <cellStyle name="40% - Accent4 2" xfId="105" xr:uid="{00000000-0005-0000-0000-000068000000}"/>
    <cellStyle name="40% - Accent4 2 2" xfId="106" xr:uid="{00000000-0005-0000-0000-000069000000}"/>
    <cellStyle name="40% - Accent4 3" xfId="107" xr:uid="{00000000-0005-0000-0000-00006A000000}"/>
    <cellStyle name="40% - Accent5" xfId="108" builtinId="47" customBuiltin="1"/>
    <cellStyle name="40% - Accent5 2" xfId="109" xr:uid="{00000000-0005-0000-0000-00006C000000}"/>
    <cellStyle name="40% - Accent5 2 2" xfId="110" xr:uid="{00000000-0005-0000-0000-00006D000000}"/>
    <cellStyle name="40% - Accent5 3" xfId="111" xr:uid="{00000000-0005-0000-0000-00006E000000}"/>
    <cellStyle name="40% - Accent6" xfId="112" builtinId="51" customBuiltin="1"/>
    <cellStyle name="40% - Accent6 2" xfId="113" xr:uid="{00000000-0005-0000-0000-000070000000}"/>
    <cellStyle name="40% - Accent6 2 2" xfId="114" xr:uid="{00000000-0005-0000-0000-000071000000}"/>
    <cellStyle name="40% - Accent6 3" xfId="115" xr:uid="{00000000-0005-0000-0000-000072000000}"/>
    <cellStyle name="60% - Accent1" xfId="116" builtinId="32" customBuiltin="1"/>
    <cellStyle name="60% - Accent1 2" xfId="117" xr:uid="{00000000-0005-0000-0000-000074000000}"/>
    <cellStyle name="60% - Accent1 3" xfId="118" xr:uid="{00000000-0005-0000-0000-000075000000}"/>
    <cellStyle name="60% - Accent2" xfId="119" builtinId="36" customBuiltin="1"/>
    <cellStyle name="60% - Accent2 2" xfId="120" xr:uid="{00000000-0005-0000-0000-000077000000}"/>
    <cellStyle name="60% - Accent2 3" xfId="121" xr:uid="{00000000-0005-0000-0000-000078000000}"/>
    <cellStyle name="60% - Accent3" xfId="122" builtinId="40" customBuiltin="1"/>
    <cellStyle name="60% - Accent3 2" xfId="123" xr:uid="{00000000-0005-0000-0000-00007A000000}"/>
    <cellStyle name="60% - Accent3 3" xfId="124" xr:uid="{00000000-0005-0000-0000-00007B000000}"/>
    <cellStyle name="60% - Accent4" xfId="125" builtinId="44" customBuiltin="1"/>
    <cellStyle name="60% - Accent4 2" xfId="126" xr:uid="{00000000-0005-0000-0000-00007D000000}"/>
    <cellStyle name="60% - Accent4 3" xfId="127" xr:uid="{00000000-0005-0000-0000-00007E000000}"/>
    <cellStyle name="60% - Accent5" xfId="128" builtinId="48" customBuiltin="1"/>
    <cellStyle name="60% - Accent5 2" xfId="129" xr:uid="{00000000-0005-0000-0000-000080000000}"/>
    <cellStyle name="60% - Accent5 3" xfId="130" xr:uid="{00000000-0005-0000-0000-000081000000}"/>
    <cellStyle name="60% - Accent6" xfId="131" builtinId="52" customBuiltin="1"/>
    <cellStyle name="60% - Accent6 2" xfId="132" xr:uid="{00000000-0005-0000-0000-000083000000}"/>
    <cellStyle name="60% - Accent6 3" xfId="133" xr:uid="{00000000-0005-0000-0000-000084000000}"/>
    <cellStyle name="Accent1" xfId="134" builtinId="29" customBuiltin="1"/>
    <cellStyle name="Accent1 2" xfId="135" xr:uid="{00000000-0005-0000-0000-000086000000}"/>
    <cellStyle name="Accent1 3" xfId="136" xr:uid="{00000000-0005-0000-0000-000087000000}"/>
    <cellStyle name="Accent2" xfId="137" builtinId="33" customBuiltin="1"/>
    <cellStyle name="Accent2 2" xfId="138" xr:uid="{00000000-0005-0000-0000-000089000000}"/>
    <cellStyle name="Accent2 3" xfId="139" xr:uid="{00000000-0005-0000-0000-00008A000000}"/>
    <cellStyle name="Accent3" xfId="140" builtinId="37" customBuiltin="1"/>
    <cellStyle name="Accent3 2" xfId="141" xr:uid="{00000000-0005-0000-0000-00008C000000}"/>
    <cellStyle name="Accent3 3" xfId="142" xr:uid="{00000000-0005-0000-0000-00008D000000}"/>
    <cellStyle name="Accent4" xfId="143" builtinId="41" customBuiltin="1"/>
    <cellStyle name="Accent4 2" xfId="144" xr:uid="{00000000-0005-0000-0000-00008F000000}"/>
    <cellStyle name="Accent4 3" xfId="145" xr:uid="{00000000-0005-0000-0000-000090000000}"/>
    <cellStyle name="Accent5" xfId="146" builtinId="45" customBuiltin="1"/>
    <cellStyle name="Accent5 2" xfId="147" xr:uid="{00000000-0005-0000-0000-000092000000}"/>
    <cellStyle name="Accent5 3" xfId="148" xr:uid="{00000000-0005-0000-0000-000093000000}"/>
    <cellStyle name="Accent6" xfId="149" builtinId="49" customBuiltin="1"/>
    <cellStyle name="Accent6 2" xfId="150" xr:uid="{00000000-0005-0000-0000-000095000000}"/>
    <cellStyle name="Accent6 3" xfId="151" xr:uid="{00000000-0005-0000-0000-000096000000}"/>
    <cellStyle name="adjusted" xfId="152" xr:uid="{00000000-0005-0000-0000-000097000000}"/>
    <cellStyle name="alert" xfId="153" xr:uid="{00000000-0005-0000-0000-000098000000}"/>
    <cellStyle name="Bad" xfId="154" builtinId="27" customBuiltin="1"/>
    <cellStyle name="Bad 2" xfId="155" xr:uid="{00000000-0005-0000-0000-00009A000000}"/>
    <cellStyle name="Bad 3" xfId="156" xr:uid="{00000000-0005-0000-0000-00009B000000}"/>
    <cellStyle name="Bold/Border" xfId="157" xr:uid="{00000000-0005-0000-0000-00009C000000}"/>
    <cellStyle name="bp--" xfId="158" xr:uid="{00000000-0005-0000-0000-00009D000000}"/>
    <cellStyle name="Bullet" xfId="159" xr:uid="{00000000-0005-0000-0000-00009E000000}"/>
    <cellStyle name="Calc Currency (0)" xfId="160" xr:uid="{00000000-0005-0000-0000-00009F000000}"/>
    <cellStyle name="Calc Currency (2)" xfId="161" xr:uid="{00000000-0005-0000-0000-0000A0000000}"/>
    <cellStyle name="Calc Percent (0)" xfId="162" xr:uid="{00000000-0005-0000-0000-0000A1000000}"/>
    <cellStyle name="Calc Percent (1)" xfId="163" xr:uid="{00000000-0005-0000-0000-0000A2000000}"/>
    <cellStyle name="Calc Percent (2)" xfId="164" xr:uid="{00000000-0005-0000-0000-0000A3000000}"/>
    <cellStyle name="Calc Units (0)" xfId="165" xr:uid="{00000000-0005-0000-0000-0000A4000000}"/>
    <cellStyle name="Calc Units (1)" xfId="166" xr:uid="{00000000-0005-0000-0000-0000A5000000}"/>
    <cellStyle name="Calc Units (2)" xfId="167" xr:uid="{00000000-0005-0000-0000-0000A6000000}"/>
    <cellStyle name="Calculation" xfId="168" builtinId="22" customBuiltin="1"/>
    <cellStyle name="Calculation 2" xfId="169" xr:uid="{00000000-0005-0000-0000-0000A8000000}"/>
    <cellStyle name="Calculation 3" xfId="170" xr:uid="{00000000-0005-0000-0000-0000A9000000}"/>
    <cellStyle name="Check Cell" xfId="171" builtinId="23" customBuiltin="1"/>
    <cellStyle name="Check Cell 2" xfId="172" xr:uid="{00000000-0005-0000-0000-0000AB000000}"/>
    <cellStyle name="Check Cell 3" xfId="173" xr:uid="{00000000-0005-0000-0000-0000AC000000}"/>
    <cellStyle name="Comma" xfId="174" builtinId="3"/>
    <cellStyle name="Comma  - Style1" xfId="175" xr:uid="{00000000-0005-0000-0000-0000AE000000}"/>
    <cellStyle name="Comma  - Style2" xfId="176" xr:uid="{00000000-0005-0000-0000-0000AF000000}"/>
    <cellStyle name="Comma  - Style3" xfId="177" xr:uid="{00000000-0005-0000-0000-0000B0000000}"/>
    <cellStyle name="Comma  - Style4" xfId="178" xr:uid="{00000000-0005-0000-0000-0000B1000000}"/>
    <cellStyle name="Comma  - Style5" xfId="179" xr:uid="{00000000-0005-0000-0000-0000B2000000}"/>
    <cellStyle name="Comma  - Style6" xfId="180" xr:uid="{00000000-0005-0000-0000-0000B3000000}"/>
    <cellStyle name="Comma  - Style7" xfId="181" xr:uid="{00000000-0005-0000-0000-0000B4000000}"/>
    <cellStyle name="Comma  - Style8" xfId="182" xr:uid="{00000000-0005-0000-0000-0000B5000000}"/>
    <cellStyle name="Comma [00]" xfId="183" xr:uid="{00000000-0005-0000-0000-0000B6000000}"/>
    <cellStyle name="Comma [2]" xfId="184" xr:uid="{00000000-0005-0000-0000-0000B7000000}"/>
    <cellStyle name="Comma [2] 2" xfId="185" xr:uid="{00000000-0005-0000-0000-0000B8000000}"/>
    <cellStyle name="Comma 0 [0]" xfId="186" xr:uid="{00000000-0005-0000-0000-0000B9000000}"/>
    <cellStyle name="Comma 10" xfId="187" xr:uid="{00000000-0005-0000-0000-0000BA000000}"/>
    <cellStyle name="Comma 10 2" xfId="188" xr:uid="{00000000-0005-0000-0000-0000BB000000}"/>
    <cellStyle name="Comma 10 2 2" xfId="189" xr:uid="{00000000-0005-0000-0000-0000BC000000}"/>
    <cellStyle name="Comma 10 3" xfId="190" xr:uid="{00000000-0005-0000-0000-0000BD000000}"/>
    <cellStyle name="Comma 10 4" xfId="191" xr:uid="{00000000-0005-0000-0000-0000BE000000}"/>
    <cellStyle name="Comma 10 5" xfId="192" xr:uid="{00000000-0005-0000-0000-0000BF000000}"/>
    <cellStyle name="Comma 11" xfId="193" xr:uid="{00000000-0005-0000-0000-0000C0000000}"/>
    <cellStyle name="Comma 11 2" xfId="194" xr:uid="{00000000-0005-0000-0000-0000C1000000}"/>
    <cellStyle name="Comma 11 3" xfId="195" xr:uid="{00000000-0005-0000-0000-0000C2000000}"/>
    <cellStyle name="Comma 12" xfId="196" xr:uid="{00000000-0005-0000-0000-0000C3000000}"/>
    <cellStyle name="Comma 12 10" xfId="197" xr:uid="{00000000-0005-0000-0000-0000C4000000}"/>
    <cellStyle name="Comma 12 2" xfId="198" xr:uid="{00000000-0005-0000-0000-0000C5000000}"/>
    <cellStyle name="Comma 12 2 2" xfId="199" xr:uid="{00000000-0005-0000-0000-0000C6000000}"/>
    <cellStyle name="Comma 12 2 2 2" xfId="200" xr:uid="{00000000-0005-0000-0000-0000C7000000}"/>
    <cellStyle name="Comma 12 2 2 2 2" xfId="201" xr:uid="{00000000-0005-0000-0000-0000C8000000}"/>
    <cellStyle name="Comma 12 2 2 2 3" xfId="202" xr:uid="{00000000-0005-0000-0000-0000C9000000}"/>
    <cellStyle name="Comma 12 2 2 2 4" xfId="203" xr:uid="{00000000-0005-0000-0000-0000CA000000}"/>
    <cellStyle name="Comma 12 2 2 3" xfId="204" xr:uid="{00000000-0005-0000-0000-0000CB000000}"/>
    <cellStyle name="Comma 12 2 2 4" xfId="205" xr:uid="{00000000-0005-0000-0000-0000CC000000}"/>
    <cellStyle name="Comma 12 2 3" xfId="206" xr:uid="{00000000-0005-0000-0000-0000CD000000}"/>
    <cellStyle name="Comma 12 2 4" xfId="207" xr:uid="{00000000-0005-0000-0000-0000CE000000}"/>
    <cellStyle name="Comma 12 3" xfId="208" xr:uid="{00000000-0005-0000-0000-0000CF000000}"/>
    <cellStyle name="Comma 12 4" xfId="209" xr:uid="{00000000-0005-0000-0000-0000D0000000}"/>
    <cellStyle name="Comma 13" xfId="210" xr:uid="{00000000-0005-0000-0000-0000D1000000}"/>
    <cellStyle name="Comma 13 2" xfId="211" xr:uid="{00000000-0005-0000-0000-0000D2000000}"/>
    <cellStyle name="Comma 14" xfId="212" xr:uid="{00000000-0005-0000-0000-0000D3000000}"/>
    <cellStyle name="Comma 14 2" xfId="213" xr:uid="{00000000-0005-0000-0000-0000D4000000}"/>
    <cellStyle name="Comma 14 3" xfId="214" xr:uid="{00000000-0005-0000-0000-0000D5000000}"/>
    <cellStyle name="Comma 14 3 2" xfId="215" xr:uid="{00000000-0005-0000-0000-0000D6000000}"/>
    <cellStyle name="Comma 15" xfId="216" xr:uid="{00000000-0005-0000-0000-0000D7000000}"/>
    <cellStyle name="Comma 15 2" xfId="217" xr:uid="{00000000-0005-0000-0000-0000D8000000}"/>
    <cellStyle name="Comma 15 2 2" xfId="218" xr:uid="{00000000-0005-0000-0000-0000D9000000}"/>
    <cellStyle name="Comma 15 2 2 2" xfId="219" xr:uid="{00000000-0005-0000-0000-0000DA000000}"/>
    <cellStyle name="Comma 15 2 3" xfId="220" xr:uid="{00000000-0005-0000-0000-0000DB000000}"/>
    <cellStyle name="Comma 15 3" xfId="221" xr:uid="{00000000-0005-0000-0000-0000DC000000}"/>
    <cellStyle name="Comma 16" xfId="222" xr:uid="{00000000-0005-0000-0000-0000DD000000}"/>
    <cellStyle name="Comma 16 2" xfId="223" xr:uid="{00000000-0005-0000-0000-0000DE000000}"/>
    <cellStyle name="Comma 17" xfId="224" xr:uid="{00000000-0005-0000-0000-0000DF000000}"/>
    <cellStyle name="Comma 17 2" xfId="225" xr:uid="{00000000-0005-0000-0000-0000E0000000}"/>
    <cellStyle name="Comma 18" xfId="226" xr:uid="{00000000-0005-0000-0000-0000E1000000}"/>
    <cellStyle name="Comma 19" xfId="227" xr:uid="{00000000-0005-0000-0000-0000E2000000}"/>
    <cellStyle name="Comma 19 2" xfId="228" xr:uid="{00000000-0005-0000-0000-0000E3000000}"/>
    <cellStyle name="Comma 2" xfId="229" xr:uid="{00000000-0005-0000-0000-0000E4000000}"/>
    <cellStyle name="Comma 2 2" xfId="230" xr:uid="{00000000-0005-0000-0000-0000E5000000}"/>
    <cellStyle name="Comma 2 2 2" xfId="231" xr:uid="{00000000-0005-0000-0000-0000E6000000}"/>
    <cellStyle name="Comma 2 2 2 2" xfId="232" xr:uid="{00000000-0005-0000-0000-0000E7000000}"/>
    <cellStyle name="Comma 2 2 3" xfId="233" xr:uid="{00000000-0005-0000-0000-0000E8000000}"/>
    <cellStyle name="Comma 2 2 3 2" xfId="234" xr:uid="{00000000-0005-0000-0000-0000E9000000}"/>
    <cellStyle name="Comma 2 2 4" xfId="235" xr:uid="{00000000-0005-0000-0000-0000EA000000}"/>
    <cellStyle name="Comma 2 3" xfId="236" xr:uid="{00000000-0005-0000-0000-0000EB000000}"/>
    <cellStyle name="Comma 2 3 2" xfId="237" xr:uid="{00000000-0005-0000-0000-0000EC000000}"/>
    <cellStyle name="Comma 2 3 3" xfId="238" xr:uid="{00000000-0005-0000-0000-0000ED000000}"/>
    <cellStyle name="Comma 2 4" xfId="239" xr:uid="{00000000-0005-0000-0000-0000EE000000}"/>
    <cellStyle name="Comma 2 4 2" xfId="240" xr:uid="{00000000-0005-0000-0000-0000EF000000}"/>
    <cellStyle name="Comma 2 4 3" xfId="241" xr:uid="{00000000-0005-0000-0000-0000F0000000}"/>
    <cellStyle name="Comma 2 5" xfId="242" xr:uid="{00000000-0005-0000-0000-0000F1000000}"/>
    <cellStyle name="Comma 2 6" xfId="243" xr:uid="{00000000-0005-0000-0000-0000F2000000}"/>
    <cellStyle name="Comma 2 7" xfId="244" xr:uid="{00000000-0005-0000-0000-0000F3000000}"/>
    <cellStyle name="Comma 2 7 4 2" xfId="245" xr:uid="{00000000-0005-0000-0000-0000F4000000}"/>
    <cellStyle name="Comma 2 7 4 2 2" xfId="246" xr:uid="{00000000-0005-0000-0000-0000F5000000}"/>
    <cellStyle name="Comma 2 9" xfId="247" xr:uid="{00000000-0005-0000-0000-0000F6000000}"/>
    <cellStyle name="Comma 2 9 2" xfId="248" xr:uid="{00000000-0005-0000-0000-0000F7000000}"/>
    <cellStyle name="Comma 2 9 2 2" xfId="249" xr:uid="{00000000-0005-0000-0000-0000F8000000}"/>
    <cellStyle name="Comma 2 9 3" xfId="250" xr:uid="{00000000-0005-0000-0000-0000F9000000}"/>
    <cellStyle name="Comma 20" xfId="251" xr:uid="{00000000-0005-0000-0000-0000FA000000}"/>
    <cellStyle name="Comma 21" xfId="252" xr:uid="{00000000-0005-0000-0000-0000FB000000}"/>
    <cellStyle name="Comma 3" xfId="253" xr:uid="{00000000-0005-0000-0000-0000FC000000}"/>
    <cellStyle name="Comma 3 2" xfId="254" xr:uid="{00000000-0005-0000-0000-0000FD000000}"/>
    <cellStyle name="Comma 3 2 2" xfId="255" xr:uid="{00000000-0005-0000-0000-0000FE000000}"/>
    <cellStyle name="Comma 3 3" xfId="256" xr:uid="{00000000-0005-0000-0000-0000FF000000}"/>
    <cellStyle name="Comma 3 4" xfId="257" xr:uid="{00000000-0005-0000-0000-000000010000}"/>
    <cellStyle name="Comma 3 5" xfId="258" xr:uid="{00000000-0005-0000-0000-000001010000}"/>
    <cellStyle name="Comma 32" xfId="259" xr:uid="{00000000-0005-0000-0000-000002010000}"/>
    <cellStyle name="Comma 32 2" xfId="260" xr:uid="{00000000-0005-0000-0000-000003010000}"/>
    <cellStyle name="Comma 4" xfId="261" xr:uid="{00000000-0005-0000-0000-000004010000}"/>
    <cellStyle name="Comma 4 2" xfId="262" xr:uid="{00000000-0005-0000-0000-000005010000}"/>
    <cellStyle name="Comma 4 2 2" xfId="263" xr:uid="{00000000-0005-0000-0000-000006010000}"/>
    <cellStyle name="Comma 4 2 2 2" xfId="264" xr:uid="{00000000-0005-0000-0000-000007010000}"/>
    <cellStyle name="Comma 4 2 3" xfId="265" xr:uid="{00000000-0005-0000-0000-000008010000}"/>
    <cellStyle name="Comma 4 2 3 2" xfId="266" xr:uid="{00000000-0005-0000-0000-000009010000}"/>
    <cellStyle name="Comma 4 2 4" xfId="267" xr:uid="{00000000-0005-0000-0000-00000A010000}"/>
    <cellStyle name="Comma 4 3" xfId="268" xr:uid="{00000000-0005-0000-0000-00000B010000}"/>
    <cellStyle name="Comma 40" xfId="269" xr:uid="{00000000-0005-0000-0000-00000C010000}"/>
    <cellStyle name="Comma 44" xfId="270" xr:uid="{00000000-0005-0000-0000-00000D010000}"/>
    <cellStyle name="Comma 44 2" xfId="271" xr:uid="{00000000-0005-0000-0000-00000E010000}"/>
    <cellStyle name="Comma 5" xfId="272" xr:uid="{00000000-0005-0000-0000-00000F010000}"/>
    <cellStyle name="Comma 5 2" xfId="273" xr:uid="{00000000-0005-0000-0000-000010010000}"/>
    <cellStyle name="Comma 6" xfId="274" xr:uid="{00000000-0005-0000-0000-000011010000}"/>
    <cellStyle name="Comma 6 2" xfId="275" xr:uid="{00000000-0005-0000-0000-000012010000}"/>
    <cellStyle name="Comma 66" xfId="276" xr:uid="{00000000-0005-0000-0000-000013010000}"/>
    <cellStyle name="Comma 7" xfId="277" xr:uid="{00000000-0005-0000-0000-000014010000}"/>
    <cellStyle name="Comma 7 2" xfId="278" xr:uid="{00000000-0005-0000-0000-000015010000}"/>
    <cellStyle name="Comma 7 3" xfId="279" xr:uid="{00000000-0005-0000-0000-000016010000}"/>
    <cellStyle name="Comma 8" xfId="280" xr:uid="{00000000-0005-0000-0000-000017010000}"/>
    <cellStyle name="Comma 8 2" xfId="281" xr:uid="{00000000-0005-0000-0000-000018010000}"/>
    <cellStyle name="Comma 8 3" xfId="282" xr:uid="{00000000-0005-0000-0000-000019010000}"/>
    <cellStyle name="Comma 8 4" xfId="283" xr:uid="{00000000-0005-0000-0000-00001A010000}"/>
    <cellStyle name="Comma 9" xfId="284" xr:uid="{00000000-0005-0000-0000-00001B010000}"/>
    <cellStyle name="Comma 9 2" xfId="285" xr:uid="{00000000-0005-0000-0000-00001C010000}"/>
    <cellStyle name="comma zerodec" xfId="286" xr:uid="{00000000-0005-0000-0000-00001D010000}"/>
    <cellStyle name="Comma0" xfId="287" xr:uid="{00000000-0005-0000-0000-00001E010000}"/>
    <cellStyle name="Comma0 - Modelo1" xfId="288" xr:uid="{00000000-0005-0000-0000-00001F010000}"/>
    <cellStyle name="Comma0 - Style1" xfId="289" xr:uid="{00000000-0005-0000-0000-000020010000}"/>
    <cellStyle name="Comma1 - Modelo2" xfId="290" xr:uid="{00000000-0005-0000-0000-000021010000}"/>
    <cellStyle name="Comma1 - Style2" xfId="291" xr:uid="{00000000-0005-0000-0000-000022010000}"/>
    <cellStyle name="CompanyName" xfId="292" xr:uid="{00000000-0005-0000-0000-000023010000}"/>
    <cellStyle name="Currency--" xfId="293" xr:uid="{00000000-0005-0000-0000-000024010000}"/>
    <cellStyle name="Currency [00]" xfId="294" xr:uid="{00000000-0005-0000-0000-000025010000}"/>
    <cellStyle name="Currency 2" xfId="295" xr:uid="{00000000-0005-0000-0000-000026010000}"/>
    <cellStyle name="Currency-- 2" xfId="296" xr:uid="{00000000-0005-0000-0000-000027010000}"/>
    <cellStyle name="Currency 2 2" xfId="297" xr:uid="{00000000-0005-0000-0000-000028010000}"/>
    <cellStyle name="Currency 2 3" xfId="298" xr:uid="{00000000-0005-0000-0000-000029010000}"/>
    <cellStyle name="Currency 2 4" xfId="299" xr:uid="{00000000-0005-0000-0000-00002A010000}"/>
    <cellStyle name="Currency 3" xfId="300" xr:uid="{00000000-0005-0000-0000-00002B010000}"/>
    <cellStyle name="Currency0" xfId="301" xr:uid="{00000000-0005-0000-0000-00002C010000}"/>
    <cellStyle name="Currency1" xfId="302" xr:uid="{00000000-0005-0000-0000-00002D010000}"/>
    <cellStyle name="Dash" xfId="303" xr:uid="{00000000-0005-0000-0000-00002E010000}"/>
    <cellStyle name="Date [mmm-d-yyyy]" xfId="304" xr:uid="{00000000-0005-0000-0000-00002F010000}"/>
    <cellStyle name="Date [mmm-d-yyyy] 2" xfId="305" xr:uid="{00000000-0005-0000-0000-000030010000}"/>
    <cellStyle name="Date [mmm-yyyy]" xfId="306" xr:uid="{00000000-0005-0000-0000-000031010000}"/>
    <cellStyle name="Date Short" xfId="307" xr:uid="{00000000-0005-0000-0000-000032010000}"/>
    <cellStyle name="Days" xfId="308" xr:uid="{00000000-0005-0000-0000-000033010000}"/>
    <cellStyle name="Dia" xfId="309" xr:uid="{00000000-0005-0000-0000-000034010000}"/>
    <cellStyle name="Dollar" xfId="310" xr:uid="{00000000-0005-0000-0000-000035010000}"/>
    <cellStyle name="Dollar (zero dec)" xfId="311" xr:uid="{00000000-0005-0000-0000-000036010000}"/>
    <cellStyle name="E&amp;Y House" xfId="312" xr:uid="{00000000-0005-0000-0000-000037010000}"/>
    <cellStyle name="Encabez1" xfId="313" xr:uid="{00000000-0005-0000-0000-000038010000}"/>
    <cellStyle name="Encabez2" xfId="314" xr:uid="{00000000-0005-0000-0000-000039010000}"/>
    <cellStyle name="Enter Currency (0)" xfId="315" xr:uid="{00000000-0005-0000-0000-00003A010000}"/>
    <cellStyle name="Enter Currency (2)" xfId="316" xr:uid="{00000000-0005-0000-0000-00003B010000}"/>
    <cellStyle name="Enter Units (0)" xfId="317" xr:uid="{00000000-0005-0000-0000-00003C010000}"/>
    <cellStyle name="Enter Units (1)" xfId="318" xr:uid="{00000000-0005-0000-0000-00003D010000}"/>
    <cellStyle name="Enter Units (2)" xfId="319" xr:uid="{00000000-0005-0000-0000-00003E010000}"/>
    <cellStyle name="Euro" xfId="320" xr:uid="{00000000-0005-0000-0000-00003F010000}"/>
    <cellStyle name="Excel Built-in Normal" xfId="321" xr:uid="{00000000-0005-0000-0000-000040010000}"/>
    <cellStyle name="Explanatory Text" xfId="322" builtinId="53" customBuiltin="1"/>
    <cellStyle name="Explanatory Text 2" xfId="323" xr:uid="{00000000-0005-0000-0000-000042010000}"/>
    <cellStyle name="Explanatory Text 3" xfId="324" xr:uid="{00000000-0005-0000-0000-000043010000}"/>
    <cellStyle name="F2" xfId="325" xr:uid="{00000000-0005-0000-0000-000044010000}"/>
    <cellStyle name="F3" xfId="326" xr:uid="{00000000-0005-0000-0000-000045010000}"/>
    <cellStyle name="F4" xfId="327" xr:uid="{00000000-0005-0000-0000-000046010000}"/>
    <cellStyle name="F5" xfId="328" xr:uid="{00000000-0005-0000-0000-000047010000}"/>
    <cellStyle name="F6" xfId="329" xr:uid="{00000000-0005-0000-0000-000048010000}"/>
    <cellStyle name="F7" xfId="330" xr:uid="{00000000-0005-0000-0000-000049010000}"/>
    <cellStyle name="F8" xfId="331" xr:uid="{00000000-0005-0000-0000-00004A010000}"/>
    <cellStyle name="Fijo" xfId="332" xr:uid="{00000000-0005-0000-0000-00004B010000}"/>
    <cellStyle name="Financiero" xfId="333" xr:uid="{00000000-0005-0000-0000-00004C010000}"/>
    <cellStyle name="Fixed" xfId="334" xr:uid="{00000000-0005-0000-0000-00004D010000}"/>
    <cellStyle name="Good" xfId="335" builtinId="26" customBuiltin="1"/>
    <cellStyle name="Good 2" xfId="336" xr:uid="{00000000-0005-0000-0000-00004F010000}"/>
    <cellStyle name="Good 3" xfId="337" xr:uid="{00000000-0005-0000-0000-000050010000}"/>
    <cellStyle name="Grey" xfId="338" xr:uid="{00000000-0005-0000-0000-000051010000}"/>
    <cellStyle name="Grey 2" xfId="339" xr:uid="{00000000-0005-0000-0000-000052010000}"/>
    <cellStyle name="Grey 3" xfId="340" xr:uid="{00000000-0005-0000-0000-000053010000}"/>
    <cellStyle name="Head1" xfId="341" xr:uid="{00000000-0005-0000-0000-000054010000}"/>
    <cellStyle name="Head2" xfId="342" xr:uid="{00000000-0005-0000-0000-000055010000}"/>
    <cellStyle name="Header1" xfId="343" xr:uid="{00000000-0005-0000-0000-000056010000}"/>
    <cellStyle name="Header2" xfId="344" xr:uid="{00000000-0005-0000-0000-000057010000}"/>
    <cellStyle name="Heading" xfId="345" xr:uid="{00000000-0005-0000-0000-000058010000}"/>
    <cellStyle name="Heading 1" xfId="346" builtinId="16" customBuiltin="1"/>
    <cellStyle name="Heading 1 2" xfId="347" xr:uid="{00000000-0005-0000-0000-00005A010000}"/>
    <cellStyle name="Heading 1 3" xfId="348" xr:uid="{00000000-0005-0000-0000-00005B010000}"/>
    <cellStyle name="Heading 2" xfId="349" builtinId="17" customBuiltin="1"/>
    <cellStyle name="Heading 2 2" xfId="350" xr:uid="{00000000-0005-0000-0000-00005D010000}"/>
    <cellStyle name="Heading 2 3" xfId="351" xr:uid="{00000000-0005-0000-0000-00005E010000}"/>
    <cellStyle name="Heading 3" xfId="352" builtinId="18" customBuiltin="1"/>
    <cellStyle name="Heading 3 2" xfId="353" xr:uid="{00000000-0005-0000-0000-000060010000}"/>
    <cellStyle name="Heading 3 3" xfId="354" xr:uid="{00000000-0005-0000-0000-000061010000}"/>
    <cellStyle name="Heading 4" xfId="355" builtinId="19" customBuiltin="1"/>
    <cellStyle name="Heading 4 2" xfId="356" xr:uid="{00000000-0005-0000-0000-000063010000}"/>
    <cellStyle name="Heading 4 3" xfId="357" xr:uid="{00000000-0005-0000-0000-000064010000}"/>
    <cellStyle name="Heading 5" xfId="358" xr:uid="{00000000-0005-0000-0000-000065010000}"/>
    <cellStyle name="HEADING, MAJOR" xfId="359" xr:uid="{00000000-0005-0000-0000-000066010000}"/>
    <cellStyle name="HEADING, MINOR" xfId="360" xr:uid="{00000000-0005-0000-0000-000067010000}"/>
    <cellStyle name="HEADING, RIGHT" xfId="361" xr:uid="{00000000-0005-0000-0000-000068010000}"/>
    <cellStyle name="HEADING,MAJOR" xfId="362" xr:uid="{00000000-0005-0000-0000-000069010000}"/>
    <cellStyle name="HEADINGS" xfId="363" xr:uid="{00000000-0005-0000-0000-00006A010000}"/>
    <cellStyle name="Hyperlink 2" xfId="364" xr:uid="{00000000-0005-0000-0000-00006B010000}"/>
    <cellStyle name="Hyperlink 2 2" xfId="365" xr:uid="{00000000-0005-0000-0000-00006C010000}"/>
    <cellStyle name="Hyperlink 3" xfId="366" xr:uid="{00000000-0005-0000-0000-00006D010000}"/>
    <cellStyle name="Hyperlink 4 3" xfId="367" xr:uid="{00000000-0005-0000-0000-00006E010000}"/>
    <cellStyle name="Hyperlink 4 3 2" xfId="368" xr:uid="{00000000-0005-0000-0000-00006F010000}"/>
    <cellStyle name="Hyperlink 4 3 3" xfId="369" xr:uid="{00000000-0005-0000-0000-000070010000}"/>
    <cellStyle name="Hyperlink 4 3 4" xfId="370" xr:uid="{00000000-0005-0000-0000-000071010000}"/>
    <cellStyle name="Hyperlink 4 3 5" xfId="371" xr:uid="{00000000-0005-0000-0000-000072010000}"/>
    <cellStyle name="Hyperlink 4 3 6" xfId="372" xr:uid="{00000000-0005-0000-0000-000073010000}"/>
    <cellStyle name="Hyperlink 7" xfId="373" xr:uid="{00000000-0005-0000-0000-000074010000}"/>
    <cellStyle name="Hyperlink 8" xfId="374" xr:uid="{00000000-0005-0000-0000-000075010000}"/>
    <cellStyle name="Input" xfId="375" builtinId="20" customBuiltin="1"/>
    <cellStyle name="Input [yellow]" xfId="376" xr:uid="{00000000-0005-0000-0000-000077010000}"/>
    <cellStyle name="Input [yellow] 2" xfId="377" xr:uid="{00000000-0005-0000-0000-000078010000}"/>
    <cellStyle name="Input 2" xfId="378" xr:uid="{00000000-0005-0000-0000-000079010000}"/>
    <cellStyle name="Input 3" xfId="379" xr:uid="{00000000-0005-0000-0000-00007A010000}"/>
    <cellStyle name="InputBlueFont" xfId="380" xr:uid="{00000000-0005-0000-0000-00007B010000}"/>
    <cellStyle name="INPUTS" xfId="381" xr:uid="{00000000-0005-0000-0000-00007C010000}"/>
    <cellStyle name="Inputs2" xfId="382" xr:uid="{00000000-0005-0000-0000-00007D010000}"/>
    <cellStyle name="Integer" xfId="383" xr:uid="{00000000-0005-0000-0000-00007E010000}"/>
    <cellStyle name="Integer 2" xfId="384" xr:uid="{00000000-0005-0000-0000-00007F010000}"/>
    <cellStyle name="Link Currency (0)" xfId="385" xr:uid="{00000000-0005-0000-0000-000080010000}"/>
    <cellStyle name="Link Currency (2)" xfId="386" xr:uid="{00000000-0005-0000-0000-000081010000}"/>
    <cellStyle name="Link Units (0)" xfId="387" xr:uid="{00000000-0005-0000-0000-000082010000}"/>
    <cellStyle name="Link Units (1)" xfId="388" xr:uid="{00000000-0005-0000-0000-000083010000}"/>
    <cellStyle name="Link Units (2)" xfId="389" xr:uid="{00000000-0005-0000-0000-000084010000}"/>
    <cellStyle name="Linked Cell" xfId="390" builtinId="24" customBuiltin="1"/>
    <cellStyle name="Linked Cell 2" xfId="391" xr:uid="{00000000-0005-0000-0000-000086010000}"/>
    <cellStyle name="Linked Cell 3" xfId="392" xr:uid="{00000000-0005-0000-0000-000087010000}"/>
    <cellStyle name="m/d/yy" xfId="393" xr:uid="{00000000-0005-0000-0000-000088010000}"/>
    <cellStyle name="Millares [0]_10 AVERIAS MASIVAS + ANT" xfId="394" xr:uid="{00000000-0005-0000-0000-000089010000}"/>
    <cellStyle name="month" xfId="395" xr:uid="{00000000-0005-0000-0000-00008A010000}"/>
    <cellStyle name="Neutral" xfId="396" builtinId="28" customBuiltin="1"/>
    <cellStyle name="Neutral 2" xfId="397" xr:uid="{00000000-0005-0000-0000-00008C010000}"/>
    <cellStyle name="Neutral 3" xfId="398" xr:uid="{00000000-0005-0000-0000-00008D010000}"/>
    <cellStyle name="no dec" xfId="399" xr:uid="{00000000-0005-0000-0000-00008E010000}"/>
    <cellStyle name="Normal" xfId="0" builtinId="0"/>
    <cellStyle name="Normal--" xfId="400" xr:uid="{00000000-0005-0000-0000-000090010000}"/>
    <cellStyle name="Normal - Style1" xfId="401" xr:uid="{00000000-0005-0000-0000-000091010000}"/>
    <cellStyle name="Normal - Style1 10" xfId="402" xr:uid="{00000000-0005-0000-0000-000092010000}"/>
    <cellStyle name="Normal - Style1 2" xfId="403" xr:uid="{00000000-0005-0000-0000-000093010000}"/>
    <cellStyle name="Normal [0]" xfId="404" xr:uid="{00000000-0005-0000-0000-000094010000}"/>
    <cellStyle name="Normal [0] 2" xfId="405" xr:uid="{00000000-0005-0000-0000-000095010000}"/>
    <cellStyle name="Normal [1]" xfId="406" xr:uid="{00000000-0005-0000-0000-000096010000}"/>
    <cellStyle name="Normal [1] 2" xfId="407" xr:uid="{00000000-0005-0000-0000-000097010000}"/>
    <cellStyle name="Normal [2]" xfId="408" xr:uid="{00000000-0005-0000-0000-000098010000}"/>
    <cellStyle name="Normal [2] 2" xfId="409" xr:uid="{00000000-0005-0000-0000-000099010000}"/>
    <cellStyle name="Normal [3]" xfId="410" xr:uid="{00000000-0005-0000-0000-00009A010000}"/>
    <cellStyle name="Normal [3] 2" xfId="411" xr:uid="{00000000-0005-0000-0000-00009B010000}"/>
    <cellStyle name="Normal 10" xfId="412" xr:uid="{00000000-0005-0000-0000-00009C010000}"/>
    <cellStyle name="Normal 10 2" xfId="413" xr:uid="{00000000-0005-0000-0000-00009D010000}"/>
    <cellStyle name="Normal 10 3" xfId="414" xr:uid="{00000000-0005-0000-0000-00009E010000}"/>
    <cellStyle name="Normal 10 4" xfId="415" xr:uid="{00000000-0005-0000-0000-00009F010000}"/>
    <cellStyle name="Normal 10 5" xfId="416" xr:uid="{00000000-0005-0000-0000-0000A0010000}"/>
    <cellStyle name="Normal 100" xfId="417" xr:uid="{00000000-0005-0000-0000-0000A1010000}"/>
    <cellStyle name="Normal 101" xfId="418" xr:uid="{00000000-0005-0000-0000-0000A2010000}"/>
    <cellStyle name="Normal 102" xfId="419" xr:uid="{00000000-0005-0000-0000-0000A3010000}"/>
    <cellStyle name="Normal 103" xfId="420" xr:uid="{00000000-0005-0000-0000-0000A4010000}"/>
    <cellStyle name="Normal 104" xfId="421" xr:uid="{00000000-0005-0000-0000-0000A5010000}"/>
    <cellStyle name="Normal 105" xfId="422" xr:uid="{00000000-0005-0000-0000-0000A6010000}"/>
    <cellStyle name="Normal 106" xfId="423" xr:uid="{00000000-0005-0000-0000-0000A7010000}"/>
    <cellStyle name="Normal 107" xfId="424" xr:uid="{00000000-0005-0000-0000-0000A8010000}"/>
    <cellStyle name="Normal 108" xfId="425" xr:uid="{00000000-0005-0000-0000-0000A9010000}"/>
    <cellStyle name="Normal 109" xfId="426" xr:uid="{00000000-0005-0000-0000-0000AA010000}"/>
    <cellStyle name="Normal 11" xfId="427" xr:uid="{00000000-0005-0000-0000-0000AB010000}"/>
    <cellStyle name="Normal 11 2" xfId="428" xr:uid="{00000000-0005-0000-0000-0000AC010000}"/>
    <cellStyle name="Normal 11 2 2" xfId="429" xr:uid="{00000000-0005-0000-0000-0000AD010000}"/>
    <cellStyle name="Normal 11 3" xfId="430" xr:uid="{00000000-0005-0000-0000-0000AE010000}"/>
    <cellStyle name="Normal 11 4" xfId="431" xr:uid="{00000000-0005-0000-0000-0000AF010000}"/>
    <cellStyle name="Normal 110" xfId="432" xr:uid="{00000000-0005-0000-0000-0000B0010000}"/>
    <cellStyle name="Normal 111" xfId="433" xr:uid="{00000000-0005-0000-0000-0000B1010000}"/>
    <cellStyle name="Normal 112" xfId="434" xr:uid="{00000000-0005-0000-0000-0000B2010000}"/>
    <cellStyle name="Normal 113" xfId="435" xr:uid="{00000000-0005-0000-0000-0000B3010000}"/>
    <cellStyle name="Normal 114" xfId="436" xr:uid="{00000000-0005-0000-0000-0000B4010000}"/>
    <cellStyle name="Normal 115" xfId="437" xr:uid="{00000000-0005-0000-0000-0000B5010000}"/>
    <cellStyle name="Normal 116" xfId="438" xr:uid="{00000000-0005-0000-0000-0000B6010000}"/>
    <cellStyle name="Normal 117" xfId="439" xr:uid="{00000000-0005-0000-0000-0000B7010000}"/>
    <cellStyle name="Normal 118" xfId="440" xr:uid="{00000000-0005-0000-0000-0000B8010000}"/>
    <cellStyle name="Normal 119" xfId="441" xr:uid="{00000000-0005-0000-0000-0000B9010000}"/>
    <cellStyle name="Normal 12" xfId="442" xr:uid="{00000000-0005-0000-0000-0000BA010000}"/>
    <cellStyle name="Normal 12 2" xfId="443" xr:uid="{00000000-0005-0000-0000-0000BB010000}"/>
    <cellStyle name="Normal 12 3" xfId="444" xr:uid="{00000000-0005-0000-0000-0000BC010000}"/>
    <cellStyle name="Normal 12 4" xfId="445" xr:uid="{00000000-0005-0000-0000-0000BD010000}"/>
    <cellStyle name="Normal 120" xfId="446" xr:uid="{00000000-0005-0000-0000-0000BE010000}"/>
    <cellStyle name="Normal 121" xfId="447" xr:uid="{00000000-0005-0000-0000-0000BF010000}"/>
    <cellStyle name="Normal 122" xfId="448" xr:uid="{00000000-0005-0000-0000-0000C0010000}"/>
    <cellStyle name="Normal 123" xfId="449" xr:uid="{00000000-0005-0000-0000-0000C1010000}"/>
    <cellStyle name="Normal 124" xfId="450" xr:uid="{00000000-0005-0000-0000-0000C2010000}"/>
    <cellStyle name="Normal 125" xfId="451" xr:uid="{00000000-0005-0000-0000-0000C3010000}"/>
    <cellStyle name="Normal 126" xfId="452" xr:uid="{00000000-0005-0000-0000-0000C4010000}"/>
    <cellStyle name="Normal 127" xfId="453" xr:uid="{00000000-0005-0000-0000-0000C5010000}"/>
    <cellStyle name="Normal 128" xfId="454" xr:uid="{00000000-0005-0000-0000-0000C6010000}"/>
    <cellStyle name="Normal 129" xfId="455" xr:uid="{00000000-0005-0000-0000-0000C7010000}"/>
    <cellStyle name="Normal 13" xfId="456" xr:uid="{00000000-0005-0000-0000-0000C8010000}"/>
    <cellStyle name="Normal 13 2" xfId="457" xr:uid="{00000000-0005-0000-0000-0000C9010000}"/>
    <cellStyle name="Normal 13 3" xfId="458" xr:uid="{00000000-0005-0000-0000-0000CA010000}"/>
    <cellStyle name="Normal 130" xfId="459" xr:uid="{00000000-0005-0000-0000-0000CB010000}"/>
    <cellStyle name="Normal 131" xfId="460" xr:uid="{00000000-0005-0000-0000-0000CC010000}"/>
    <cellStyle name="Normal 132" xfId="461" xr:uid="{00000000-0005-0000-0000-0000CD010000}"/>
    <cellStyle name="Normal 133" xfId="462" xr:uid="{00000000-0005-0000-0000-0000CE010000}"/>
    <cellStyle name="Normal 134" xfId="463" xr:uid="{00000000-0005-0000-0000-0000CF010000}"/>
    <cellStyle name="Normal 135" xfId="464" xr:uid="{00000000-0005-0000-0000-0000D0010000}"/>
    <cellStyle name="Normal 136" xfId="465" xr:uid="{00000000-0005-0000-0000-0000D1010000}"/>
    <cellStyle name="Normal 137" xfId="466" xr:uid="{00000000-0005-0000-0000-0000D2010000}"/>
    <cellStyle name="Normal 14" xfId="467" xr:uid="{00000000-0005-0000-0000-0000D3010000}"/>
    <cellStyle name="Normal 14 2" xfId="468" xr:uid="{00000000-0005-0000-0000-0000D4010000}"/>
    <cellStyle name="Normal 14 2 2" xfId="469" xr:uid="{00000000-0005-0000-0000-0000D5010000}"/>
    <cellStyle name="Normal 14 2 3" xfId="470" xr:uid="{00000000-0005-0000-0000-0000D6010000}"/>
    <cellStyle name="Normal 14 3" xfId="471" xr:uid="{00000000-0005-0000-0000-0000D7010000}"/>
    <cellStyle name="Normal 15" xfId="472" xr:uid="{00000000-0005-0000-0000-0000D8010000}"/>
    <cellStyle name="Normal 15 2" xfId="473" xr:uid="{00000000-0005-0000-0000-0000D9010000}"/>
    <cellStyle name="Normal 15 3" xfId="474" xr:uid="{00000000-0005-0000-0000-0000DA010000}"/>
    <cellStyle name="Normal 15 5" xfId="475" xr:uid="{00000000-0005-0000-0000-0000DB010000}"/>
    <cellStyle name="Normal 16" xfId="476" xr:uid="{00000000-0005-0000-0000-0000DC010000}"/>
    <cellStyle name="Normal 16 2" xfId="477" xr:uid="{00000000-0005-0000-0000-0000DD010000}"/>
    <cellStyle name="Normal 16 3" xfId="478" xr:uid="{00000000-0005-0000-0000-0000DE010000}"/>
    <cellStyle name="Normal 17" xfId="479" xr:uid="{00000000-0005-0000-0000-0000DF010000}"/>
    <cellStyle name="Normal 17 2" xfId="480" xr:uid="{00000000-0005-0000-0000-0000E0010000}"/>
    <cellStyle name="Normal 17 3" xfId="481" xr:uid="{00000000-0005-0000-0000-0000E1010000}"/>
    <cellStyle name="Normal 18" xfId="482" xr:uid="{00000000-0005-0000-0000-0000E2010000}"/>
    <cellStyle name="Normal 18 2" xfId="483" xr:uid="{00000000-0005-0000-0000-0000E3010000}"/>
    <cellStyle name="Normal 18 3" xfId="484" xr:uid="{00000000-0005-0000-0000-0000E4010000}"/>
    <cellStyle name="Normal 19" xfId="485" xr:uid="{00000000-0005-0000-0000-0000E5010000}"/>
    <cellStyle name="Normal 19 2" xfId="486" xr:uid="{00000000-0005-0000-0000-0000E6010000}"/>
    <cellStyle name="Normal 19 3" xfId="487" xr:uid="{00000000-0005-0000-0000-0000E7010000}"/>
    <cellStyle name="Normal 2" xfId="488" xr:uid="{00000000-0005-0000-0000-0000E8010000}"/>
    <cellStyle name="Normal-- 2" xfId="489" xr:uid="{00000000-0005-0000-0000-0000E9010000}"/>
    <cellStyle name="Normal 2 13" xfId="490" xr:uid="{00000000-0005-0000-0000-0000EA010000}"/>
    <cellStyle name="Normal 2 2" xfId="491" xr:uid="{00000000-0005-0000-0000-0000EB010000}"/>
    <cellStyle name="Normal 2 2 2" xfId="492" xr:uid="{00000000-0005-0000-0000-0000EC010000}"/>
    <cellStyle name="Normal 2 2 2 2" xfId="493" xr:uid="{00000000-0005-0000-0000-0000ED010000}"/>
    <cellStyle name="Normal 2 2 3" xfId="494" xr:uid="{00000000-0005-0000-0000-0000EE010000}"/>
    <cellStyle name="Normal 2 2 4" xfId="495" xr:uid="{00000000-0005-0000-0000-0000EF010000}"/>
    <cellStyle name="Normal 2 3" xfId="496" xr:uid="{00000000-0005-0000-0000-0000F0010000}"/>
    <cellStyle name="Normal 2 3 2" xfId="497" xr:uid="{00000000-0005-0000-0000-0000F1010000}"/>
    <cellStyle name="Normal 2 3 3" xfId="498" xr:uid="{00000000-0005-0000-0000-0000F2010000}"/>
    <cellStyle name="Normal 2 4" xfId="499" xr:uid="{00000000-0005-0000-0000-0000F3010000}"/>
    <cellStyle name="Normal 2 4 2" xfId="500" xr:uid="{00000000-0005-0000-0000-0000F4010000}"/>
    <cellStyle name="Normal 2 5" xfId="501" xr:uid="{00000000-0005-0000-0000-0000F5010000}"/>
    <cellStyle name="Normal 2 6" xfId="502" xr:uid="{00000000-0005-0000-0000-0000F6010000}"/>
    <cellStyle name="Normal 2 7" xfId="503" xr:uid="{00000000-0005-0000-0000-0000F7010000}"/>
    <cellStyle name="Normal 2 8" xfId="504" xr:uid="{00000000-0005-0000-0000-0000F8010000}"/>
    <cellStyle name="Normal 2 9" xfId="505" xr:uid="{00000000-0005-0000-0000-0000F9010000}"/>
    <cellStyle name="Normal 20" xfId="506" xr:uid="{00000000-0005-0000-0000-0000FA010000}"/>
    <cellStyle name="Normal 20 2" xfId="507" xr:uid="{00000000-0005-0000-0000-0000FB010000}"/>
    <cellStyle name="Normal 20 3" xfId="508" xr:uid="{00000000-0005-0000-0000-0000FC010000}"/>
    <cellStyle name="Normal 21" xfId="509" xr:uid="{00000000-0005-0000-0000-0000FD010000}"/>
    <cellStyle name="Normal 21 2" xfId="510" xr:uid="{00000000-0005-0000-0000-0000FE010000}"/>
    <cellStyle name="Normal 22" xfId="511" xr:uid="{00000000-0005-0000-0000-0000FF010000}"/>
    <cellStyle name="Normal 22 2" xfId="512" xr:uid="{00000000-0005-0000-0000-000000020000}"/>
    <cellStyle name="Normal 22 3" xfId="513" xr:uid="{00000000-0005-0000-0000-000001020000}"/>
    <cellStyle name="Normal 23" xfId="514" xr:uid="{00000000-0005-0000-0000-000002020000}"/>
    <cellStyle name="Normal 23 2" xfId="515" xr:uid="{00000000-0005-0000-0000-000003020000}"/>
    <cellStyle name="Normal 24" xfId="516" xr:uid="{00000000-0005-0000-0000-000004020000}"/>
    <cellStyle name="Normal 24 2" xfId="517" xr:uid="{00000000-0005-0000-0000-000005020000}"/>
    <cellStyle name="Normal 25" xfId="518" xr:uid="{00000000-0005-0000-0000-000006020000}"/>
    <cellStyle name="Normal 26" xfId="519" xr:uid="{00000000-0005-0000-0000-000007020000}"/>
    <cellStyle name="Normal 27" xfId="520" xr:uid="{00000000-0005-0000-0000-000008020000}"/>
    <cellStyle name="Normal 27 2" xfId="521" xr:uid="{00000000-0005-0000-0000-000009020000}"/>
    <cellStyle name="Normal 28" xfId="522" xr:uid="{00000000-0005-0000-0000-00000A020000}"/>
    <cellStyle name="Normal 29" xfId="523" xr:uid="{00000000-0005-0000-0000-00000B020000}"/>
    <cellStyle name="Normal 3" xfId="524" xr:uid="{00000000-0005-0000-0000-00000C020000}"/>
    <cellStyle name="Normal 3 2" xfId="525" xr:uid="{00000000-0005-0000-0000-00000D020000}"/>
    <cellStyle name="Normal 3 2 2" xfId="526" xr:uid="{00000000-0005-0000-0000-00000E020000}"/>
    <cellStyle name="Normal 3 2 3" xfId="527" xr:uid="{00000000-0005-0000-0000-00000F020000}"/>
    <cellStyle name="Normal 3 3" xfId="528" xr:uid="{00000000-0005-0000-0000-000010020000}"/>
    <cellStyle name="Normal 3 3 2" xfId="529" xr:uid="{00000000-0005-0000-0000-000011020000}"/>
    <cellStyle name="Normal 3 3 3" xfId="530" xr:uid="{00000000-0005-0000-0000-000012020000}"/>
    <cellStyle name="Normal 3 4" xfId="531" xr:uid="{00000000-0005-0000-0000-000013020000}"/>
    <cellStyle name="Normal 3 4 2" xfId="532" xr:uid="{00000000-0005-0000-0000-000014020000}"/>
    <cellStyle name="Normal 3 5" xfId="533" xr:uid="{00000000-0005-0000-0000-000015020000}"/>
    <cellStyle name="Normal 3 5 2" xfId="534" xr:uid="{00000000-0005-0000-0000-000016020000}"/>
    <cellStyle name="Normal 3 6" xfId="535" xr:uid="{00000000-0005-0000-0000-000017020000}"/>
    <cellStyle name="Normal 3 7" xfId="758" xr:uid="{00000000-0005-0000-0000-000018020000}"/>
    <cellStyle name="Normal 3 8" xfId="757" xr:uid="{00000000-0005-0000-0000-000019020000}"/>
    <cellStyle name="Normal 30" xfId="536" xr:uid="{00000000-0005-0000-0000-00001A020000}"/>
    <cellStyle name="Normal 31" xfId="537" xr:uid="{00000000-0005-0000-0000-00001B020000}"/>
    <cellStyle name="Normal 32" xfId="538" xr:uid="{00000000-0005-0000-0000-00001C020000}"/>
    <cellStyle name="Normal 32 2" xfId="539" xr:uid="{00000000-0005-0000-0000-00001D020000}"/>
    <cellStyle name="Normal 33" xfId="540" xr:uid="{00000000-0005-0000-0000-00001E020000}"/>
    <cellStyle name="Normal 33 2" xfId="541" xr:uid="{00000000-0005-0000-0000-00001F020000}"/>
    <cellStyle name="Normal 33 3" xfId="542" xr:uid="{00000000-0005-0000-0000-000020020000}"/>
    <cellStyle name="Normal 34" xfId="543" xr:uid="{00000000-0005-0000-0000-000021020000}"/>
    <cellStyle name="Normal 34 2" xfId="544" xr:uid="{00000000-0005-0000-0000-000022020000}"/>
    <cellStyle name="Normal 35" xfId="545" xr:uid="{00000000-0005-0000-0000-000023020000}"/>
    <cellStyle name="Normal 36" xfId="546" xr:uid="{00000000-0005-0000-0000-000024020000}"/>
    <cellStyle name="Normal 37" xfId="547" xr:uid="{00000000-0005-0000-0000-000025020000}"/>
    <cellStyle name="Normal 38" xfId="548" xr:uid="{00000000-0005-0000-0000-000026020000}"/>
    <cellStyle name="Normal 38 2" xfId="549" xr:uid="{00000000-0005-0000-0000-000027020000}"/>
    <cellStyle name="Normal 39" xfId="550" xr:uid="{00000000-0005-0000-0000-000028020000}"/>
    <cellStyle name="Normal 4" xfId="551" xr:uid="{00000000-0005-0000-0000-000029020000}"/>
    <cellStyle name="Normal 4 2" xfId="552" xr:uid="{00000000-0005-0000-0000-00002A020000}"/>
    <cellStyle name="Normal 4 2 2" xfId="553" xr:uid="{00000000-0005-0000-0000-00002B020000}"/>
    <cellStyle name="Normal 4 3" xfId="554" xr:uid="{00000000-0005-0000-0000-00002C020000}"/>
    <cellStyle name="Normal 4 4" xfId="555" xr:uid="{00000000-0005-0000-0000-00002D020000}"/>
    <cellStyle name="Normal 40" xfId="556" xr:uid="{00000000-0005-0000-0000-00002E020000}"/>
    <cellStyle name="Normal 41" xfId="557" xr:uid="{00000000-0005-0000-0000-00002F020000}"/>
    <cellStyle name="Normal 42" xfId="558" xr:uid="{00000000-0005-0000-0000-000030020000}"/>
    <cellStyle name="Normal 43" xfId="559" xr:uid="{00000000-0005-0000-0000-000031020000}"/>
    <cellStyle name="Normal 44" xfId="560" xr:uid="{00000000-0005-0000-0000-000032020000}"/>
    <cellStyle name="Normal 45" xfId="561" xr:uid="{00000000-0005-0000-0000-000033020000}"/>
    <cellStyle name="Normal 45 2" xfId="562" xr:uid="{00000000-0005-0000-0000-000034020000}"/>
    <cellStyle name="Normal 46" xfId="563" xr:uid="{00000000-0005-0000-0000-000035020000}"/>
    <cellStyle name="Normal 47" xfId="564" xr:uid="{00000000-0005-0000-0000-000036020000}"/>
    <cellStyle name="Normal 48" xfId="565" xr:uid="{00000000-0005-0000-0000-000037020000}"/>
    <cellStyle name="Normal 49" xfId="566" xr:uid="{00000000-0005-0000-0000-000038020000}"/>
    <cellStyle name="Normal 5" xfId="567" xr:uid="{00000000-0005-0000-0000-000039020000}"/>
    <cellStyle name="Normal 5 2" xfId="568" xr:uid="{00000000-0005-0000-0000-00003A020000}"/>
    <cellStyle name="Normal 5 2 2" xfId="569" xr:uid="{00000000-0005-0000-0000-00003B020000}"/>
    <cellStyle name="Normal 5 21" xfId="570" xr:uid="{00000000-0005-0000-0000-00003C020000}"/>
    <cellStyle name="Normal 5 3" xfId="571" xr:uid="{00000000-0005-0000-0000-00003D020000}"/>
    <cellStyle name="Normal 5_SCC_FS_31Mar2010_Estimate_version3" xfId="572" xr:uid="{00000000-0005-0000-0000-00003E020000}"/>
    <cellStyle name="Normal 50" xfId="573" xr:uid="{00000000-0005-0000-0000-00003F020000}"/>
    <cellStyle name="Normal 51" xfId="574" xr:uid="{00000000-0005-0000-0000-000040020000}"/>
    <cellStyle name="Normal 52" xfId="575" xr:uid="{00000000-0005-0000-0000-000041020000}"/>
    <cellStyle name="Normal 53" xfId="576" xr:uid="{00000000-0005-0000-0000-000042020000}"/>
    <cellStyle name="Normal 54" xfId="577" xr:uid="{00000000-0005-0000-0000-000043020000}"/>
    <cellStyle name="Normal 55" xfId="578" xr:uid="{00000000-0005-0000-0000-000044020000}"/>
    <cellStyle name="Normal 56" xfId="579" xr:uid="{00000000-0005-0000-0000-000045020000}"/>
    <cellStyle name="Normal 57" xfId="580" xr:uid="{00000000-0005-0000-0000-000046020000}"/>
    <cellStyle name="Normal 58" xfId="581" xr:uid="{00000000-0005-0000-0000-000047020000}"/>
    <cellStyle name="Normal 59" xfId="582" xr:uid="{00000000-0005-0000-0000-000048020000}"/>
    <cellStyle name="Normal 6" xfId="583" xr:uid="{00000000-0005-0000-0000-000049020000}"/>
    <cellStyle name="Normal 6 2" xfId="584" xr:uid="{00000000-0005-0000-0000-00004A020000}"/>
    <cellStyle name="Normal 6 3" xfId="585" xr:uid="{00000000-0005-0000-0000-00004B020000}"/>
    <cellStyle name="Normal 60" xfId="586" xr:uid="{00000000-0005-0000-0000-00004C020000}"/>
    <cellStyle name="Normal 61" xfId="587" xr:uid="{00000000-0005-0000-0000-00004D020000}"/>
    <cellStyle name="Normal 62" xfId="588" xr:uid="{00000000-0005-0000-0000-00004E020000}"/>
    <cellStyle name="Normal 63" xfId="589" xr:uid="{00000000-0005-0000-0000-00004F020000}"/>
    <cellStyle name="Normal 64" xfId="590" xr:uid="{00000000-0005-0000-0000-000050020000}"/>
    <cellStyle name="Normal 65" xfId="591" xr:uid="{00000000-0005-0000-0000-000051020000}"/>
    <cellStyle name="Normal 66" xfId="592" xr:uid="{00000000-0005-0000-0000-000052020000}"/>
    <cellStyle name="Normal 67" xfId="593" xr:uid="{00000000-0005-0000-0000-000053020000}"/>
    <cellStyle name="Normal 68" xfId="594" xr:uid="{00000000-0005-0000-0000-000054020000}"/>
    <cellStyle name="Normal 69" xfId="595" xr:uid="{00000000-0005-0000-0000-000055020000}"/>
    <cellStyle name="Normal 7" xfId="596" xr:uid="{00000000-0005-0000-0000-000056020000}"/>
    <cellStyle name="Normal 7 2" xfId="597" xr:uid="{00000000-0005-0000-0000-000057020000}"/>
    <cellStyle name="Normal 7 3" xfId="598" xr:uid="{00000000-0005-0000-0000-000058020000}"/>
    <cellStyle name="Normal 70" xfId="599" xr:uid="{00000000-0005-0000-0000-000059020000}"/>
    <cellStyle name="Normal 71" xfId="600" xr:uid="{00000000-0005-0000-0000-00005A020000}"/>
    <cellStyle name="Normal 72" xfId="601" xr:uid="{00000000-0005-0000-0000-00005B020000}"/>
    <cellStyle name="Normal 73" xfId="602" xr:uid="{00000000-0005-0000-0000-00005C020000}"/>
    <cellStyle name="Normal 74" xfId="603" xr:uid="{00000000-0005-0000-0000-00005D020000}"/>
    <cellStyle name="Normal 75" xfId="604" xr:uid="{00000000-0005-0000-0000-00005E020000}"/>
    <cellStyle name="Normal 76" xfId="605" xr:uid="{00000000-0005-0000-0000-00005F020000}"/>
    <cellStyle name="Normal 77" xfId="606" xr:uid="{00000000-0005-0000-0000-000060020000}"/>
    <cellStyle name="Normal 78" xfId="607" xr:uid="{00000000-0005-0000-0000-000061020000}"/>
    <cellStyle name="Normal 79" xfId="608" xr:uid="{00000000-0005-0000-0000-000062020000}"/>
    <cellStyle name="Normal 8" xfId="609" xr:uid="{00000000-0005-0000-0000-000063020000}"/>
    <cellStyle name="Normal 8 2" xfId="610" xr:uid="{00000000-0005-0000-0000-000064020000}"/>
    <cellStyle name="Normal 8 2 2" xfId="611" xr:uid="{00000000-0005-0000-0000-000065020000}"/>
    <cellStyle name="Normal 8 2 3" xfId="612" xr:uid="{00000000-0005-0000-0000-000066020000}"/>
    <cellStyle name="Normal 8 3" xfId="613" xr:uid="{00000000-0005-0000-0000-000067020000}"/>
    <cellStyle name="Normal 80" xfId="614" xr:uid="{00000000-0005-0000-0000-000068020000}"/>
    <cellStyle name="Normal 81" xfId="615" xr:uid="{00000000-0005-0000-0000-000069020000}"/>
    <cellStyle name="Normal 82" xfId="616" xr:uid="{00000000-0005-0000-0000-00006A020000}"/>
    <cellStyle name="Normal 83" xfId="617" xr:uid="{00000000-0005-0000-0000-00006B020000}"/>
    <cellStyle name="Normal 84" xfId="618" xr:uid="{00000000-0005-0000-0000-00006C020000}"/>
    <cellStyle name="Normal 85" xfId="619" xr:uid="{00000000-0005-0000-0000-00006D020000}"/>
    <cellStyle name="Normal 86" xfId="620" xr:uid="{00000000-0005-0000-0000-00006E020000}"/>
    <cellStyle name="Normal 87" xfId="621" xr:uid="{00000000-0005-0000-0000-00006F020000}"/>
    <cellStyle name="Normal 88" xfId="622" xr:uid="{00000000-0005-0000-0000-000070020000}"/>
    <cellStyle name="Normal 89" xfId="623" xr:uid="{00000000-0005-0000-0000-000071020000}"/>
    <cellStyle name="Normal 9" xfId="624" xr:uid="{00000000-0005-0000-0000-000072020000}"/>
    <cellStyle name="Normal 9 2" xfId="625" xr:uid="{00000000-0005-0000-0000-000073020000}"/>
    <cellStyle name="Normal 9 2 2" xfId="626" xr:uid="{00000000-0005-0000-0000-000074020000}"/>
    <cellStyle name="Normal 9 3" xfId="627" xr:uid="{00000000-0005-0000-0000-000075020000}"/>
    <cellStyle name="Normal 9 4" xfId="628" xr:uid="{00000000-0005-0000-0000-000076020000}"/>
    <cellStyle name="Normal 90" xfId="629" xr:uid="{00000000-0005-0000-0000-000077020000}"/>
    <cellStyle name="Normal 91" xfId="630" xr:uid="{00000000-0005-0000-0000-000078020000}"/>
    <cellStyle name="Normal 92" xfId="631" xr:uid="{00000000-0005-0000-0000-000079020000}"/>
    <cellStyle name="Normal 93" xfId="632" xr:uid="{00000000-0005-0000-0000-00007A020000}"/>
    <cellStyle name="Normal 94" xfId="633" xr:uid="{00000000-0005-0000-0000-00007B020000}"/>
    <cellStyle name="Normal 95" xfId="634" xr:uid="{00000000-0005-0000-0000-00007C020000}"/>
    <cellStyle name="Normal 96" xfId="635" xr:uid="{00000000-0005-0000-0000-00007D020000}"/>
    <cellStyle name="Normal 97" xfId="636" xr:uid="{00000000-0005-0000-0000-00007E020000}"/>
    <cellStyle name="Normal 98" xfId="637" xr:uid="{00000000-0005-0000-0000-00007F020000}"/>
    <cellStyle name="Normal 98 2" xfId="638" xr:uid="{00000000-0005-0000-0000-000080020000}"/>
    <cellStyle name="Normal 99" xfId="639" xr:uid="{00000000-0005-0000-0000-000081020000}"/>
    <cellStyle name="Normal_Book1" xfId="640" xr:uid="{00000000-0005-0000-0000-000082020000}"/>
    <cellStyle name="Normalx" xfId="641" xr:uid="{00000000-0005-0000-0000-000083020000}"/>
    <cellStyle name="Normalx 2" xfId="642" xr:uid="{00000000-0005-0000-0000-000084020000}"/>
    <cellStyle name="NormalxShadow" xfId="643" xr:uid="{00000000-0005-0000-0000-000085020000}"/>
    <cellStyle name="NormalxShadow 2" xfId="644" xr:uid="{00000000-0005-0000-0000-000086020000}"/>
    <cellStyle name="Note 2" xfId="645" xr:uid="{00000000-0005-0000-0000-000087020000}"/>
    <cellStyle name="Note 2 2" xfId="646" xr:uid="{00000000-0005-0000-0000-000088020000}"/>
    <cellStyle name="Note 2 3" xfId="647" xr:uid="{00000000-0005-0000-0000-000089020000}"/>
    <cellStyle name="Note 3" xfId="648" xr:uid="{00000000-0005-0000-0000-00008A020000}"/>
    <cellStyle name="Note 3 2" xfId="649" xr:uid="{00000000-0005-0000-0000-00008B020000}"/>
    <cellStyle name="Output" xfId="650" builtinId="21" customBuiltin="1"/>
    <cellStyle name="Output 2" xfId="651" xr:uid="{00000000-0005-0000-0000-00008D020000}"/>
    <cellStyle name="Output 3" xfId="652" xr:uid="{00000000-0005-0000-0000-00008E020000}"/>
    <cellStyle name="Percent" xfId="759" builtinId="5"/>
    <cellStyle name="Percent [0]" xfId="653" xr:uid="{00000000-0005-0000-0000-000090020000}"/>
    <cellStyle name="Percent [00]" xfId="654" xr:uid="{00000000-0005-0000-0000-000091020000}"/>
    <cellStyle name="Percent [1]" xfId="655" xr:uid="{00000000-0005-0000-0000-000092020000}"/>
    <cellStyle name="Percent [1] --" xfId="656" xr:uid="{00000000-0005-0000-0000-000093020000}"/>
    <cellStyle name="Percent [2]" xfId="657" xr:uid="{00000000-0005-0000-0000-000094020000}"/>
    <cellStyle name="Percent [3]" xfId="658" xr:uid="{00000000-0005-0000-0000-000095020000}"/>
    <cellStyle name="Percent [3]--" xfId="659" xr:uid="{00000000-0005-0000-0000-000096020000}"/>
    <cellStyle name="Percent 1" xfId="660" xr:uid="{00000000-0005-0000-0000-000097020000}"/>
    <cellStyle name="Percent 10" xfId="661" xr:uid="{00000000-0005-0000-0000-000098020000}"/>
    <cellStyle name="Percent 11" xfId="662" xr:uid="{00000000-0005-0000-0000-000099020000}"/>
    <cellStyle name="Percent 12" xfId="663" xr:uid="{00000000-0005-0000-0000-00009A020000}"/>
    <cellStyle name="Percent 13" xfId="664" xr:uid="{00000000-0005-0000-0000-00009B020000}"/>
    <cellStyle name="Percent 2" xfId="665" xr:uid="{00000000-0005-0000-0000-00009C020000}"/>
    <cellStyle name="Percent 2 2" xfId="666" xr:uid="{00000000-0005-0000-0000-00009D020000}"/>
    <cellStyle name="Percent 2 2 2" xfId="667" xr:uid="{00000000-0005-0000-0000-00009E020000}"/>
    <cellStyle name="Percent 3" xfId="668" xr:uid="{00000000-0005-0000-0000-00009F020000}"/>
    <cellStyle name="Percent 3 2" xfId="669" xr:uid="{00000000-0005-0000-0000-0000A0020000}"/>
    <cellStyle name="Percent 3 2 2" xfId="670" xr:uid="{00000000-0005-0000-0000-0000A1020000}"/>
    <cellStyle name="Percent 3 3" xfId="671" xr:uid="{00000000-0005-0000-0000-0000A2020000}"/>
    <cellStyle name="Percent 3 3 2" xfId="672" xr:uid="{00000000-0005-0000-0000-0000A3020000}"/>
    <cellStyle name="Percent 3 3 2 2" xfId="673" xr:uid="{00000000-0005-0000-0000-0000A4020000}"/>
    <cellStyle name="Percent 3 3 3" xfId="674" xr:uid="{00000000-0005-0000-0000-0000A5020000}"/>
    <cellStyle name="Percent 3 4" xfId="675" xr:uid="{00000000-0005-0000-0000-0000A6020000}"/>
    <cellStyle name="Percent 3 5" xfId="676" xr:uid="{00000000-0005-0000-0000-0000A7020000}"/>
    <cellStyle name="Percent 3 6" xfId="677" xr:uid="{00000000-0005-0000-0000-0000A8020000}"/>
    <cellStyle name="Percent 4" xfId="678" xr:uid="{00000000-0005-0000-0000-0000A9020000}"/>
    <cellStyle name="Percent 4 2" xfId="679" xr:uid="{00000000-0005-0000-0000-0000AA020000}"/>
    <cellStyle name="Percent 5" xfId="680" xr:uid="{00000000-0005-0000-0000-0000AB020000}"/>
    <cellStyle name="Percent 5 2" xfId="681" xr:uid="{00000000-0005-0000-0000-0000AC020000}"/>
    <cellStyle name="Percent 6" xfId="682" xr:uid="{00000000-0005-0000-0000-0000AD020000}"/>
    <cellStyle name="Percent 6 2" xfId="683" xr:uid="{00000000-0005-0000-0000-0000AE020000}"/>
    <cellStyle name="Percent 7" xfId="684" xr:uid="{00000000-0005-0000-0000-0000AF020000}"/>
    <cellStyle name="Percent 7 2" xfId="685" xr:uid="{00000000-0005-0000-0000-0000B0020000}"/>
    <cellStyle name="Percent 8" xfId="686" xr:uid="{00000000-0005-0000-0000-0000B1020000}"/>
    <cellStyle name="Percent 8 2" xfId="687" xr:uid="{00000000-0005-0000-0000-0000B2020000}"/>
    <cellStyle name="Percent 9" xfId="688" xr:uid="{00000000-0005-0000-0000-0000B3020000}"/>
    <cellStyle name="Percent 9 2" xfId="689" xr:uid="{00000000-0005-0000-0000-0000B4020000}"/>
    <cellStyle name="PrePop Currency (0)" xfId="690" xr:uid="{00000000-0005-0000-0000-0000B5020000}"/>
    <cellStyle name="PrePop Currency (2)" xfId="691" xr:uid="{00000000-0005-0000-0000-0000B6020000}"/>
    <cellStyle name="PrePop Units (0)" xfId="692" xr:uid="{00000000-0005-0000-0000-0000B7020000}"/>
    <cellStyle name="PrePop Units (1)" xfId="693" xr:uid="{00000000-0005-0000-0000-0000B8020000}"/>
    <cellStyle name="PrePop Units (2)" xfId="694" xr:uid="{00000000-0005-0000-0000-0000B9020000}"/>
    <cellStyle name="Quantity" xfId="695" xr:uid="{00000000-0005-0000-0000-0000BA020000}"/>
    <cellStyle name="Quantity 2" xfId="696" xr:uid="{00000000-0005-0000-0000-0000BB020000}"/>
    <cellStyle name="Quantity 2 2" xfId="697" xr:uid="{00000000-0005-0000-0000-0000BC020000}"/>
    <cellStyle name="Quantity 2 3" xfId="698" xr:uid="{00000000-0005-0000-0000-0000BD020000}"/>
    <cellStyle name="Quantity 2 4" xfId="699" xr:uid="{00000000-0005-0000-0000-0000BE020000}"/>
    <cellStyle name="Quantity 2 5" xfId="700" xr:uid="{00000000-0005-0000-0000-0000BF020000}"/>
    <cellStyle name="Quantity 2 6" xfId="701" xr:uid="{00000000-0005-0000-0000-0000C0020000}"/>
    <cellStyle name="Quantity 3" xfId="702" xr:uid="{00000000-0005-0000-0000-0000C1020000}"/>
    <cellStyle name="section head" xfId="703" xr:uid="{00000000-0005-0000-0000-0000C2020000}"/>
    <cellStyle name="Shading" xfId="704" xr:uid="{00000000-0005-0000-0000-0000C3020000}"/>
    <cellStyle name="SMALL HEADINGS" xfId="705" xr:uid="{00000000-0005-0000-0000-0000C4020000}"/>
    <cellStyle name="Standard_OPTIMIR1 (deutsch)" xfId="706" xr:uid="{00000000-0005-0000-0000-0000C5020000}"/>
    <cellStyle name="Style 1" xfId="707" xr:uid="{00000000-0005-0000-0000-0000C6020000}"/>
    <cellStyle name="Style 1 2" xfId="708" xr:uid="{00000000-0005-0000-0000-0000C7020000}"/>
    <cellStyle name="SUB HEADING" xfId="709" xr:uid="{00000000-0005-0000-0000-0000C8020000}"/>
    <cellStyle name="TableStyleLight1" xfId="710" xr:uid="{00000000-0005-0000-0000-0000C9020000}"/>
    <cellStyle name="Text Indent A" xfId="711" xr:uid="{00000000-0005-0000-0000-0000CA020000}"/>
    <cellStyle name="Text Indent B" xfId="712" xr:uid="{00000000-0005-0000-0000-0000CB020000}"/>
    <cellStyle name="Text Indent C" xfId="713" xr:uid="{00000000-0005-0000-0000-0000CC020000}"/>
    <cellStyle name="Title 2" xfId="714" xr:uid="{00000000-0005-0000-0000-0000CD020000}"/>
    <cellStyle name="Title 2 2" xfId="715" xr:uid="{00000000-0005-0000-0000-0000CE020000}"/>
    <cellStyle name="Total" xfId="716" builtinId="25" customBuiltin="1"/>
    <cellStyle name="Total 2" xfId="717" xr:uid="{00000000-0005-0000-0000-0000D0020000}"/>
    <cellStyle name="Total 3" xfId="718" xr:uid="{00000000-0005-0000-0000-0000D1020000}"/>
    <cellStyle name="ubordinated Debt" xfId="719" xr:uid="{00000000-0005-0000-0000-0000D2020000}"/>
    <cellStyle name="UNITS" xfId="720" xr:uid="{00000000-0005-0000-0000-0000D3020000}"/>
    <cellStyle name="UNSHADED" xfId="721" xr:uid="{00000000-0005-0000-0000-0000D4020000}"/>
    <cellStyle name="Warning Text" xfId="722" builtinId="11" customBuiltin="1"/>
    <cellStyle name="Warning Text 2" xfId="723" xr:uid="{00000000-0005-0000-0000-0000D6020000}"/>
    <cellStyle name="Warning Text 3" xfId="724" xr:uid="{00000000-0005-0000-0000-0000D7020000}"/>
    <cellStyle name="Wไhrung [0]_OPTIMIR1 (deutsch)" xfId="725" xr:uid="{00000000-0005-0000-0000-0000D8020000}"/>
    <cellStyle name="Wไhrung_OPTIMIR1 (deutsch)" xfId="726" xr:uid="{00000000-0005-0000-0000-0000D9020000}"/>
    <cellStyle name="Year" xfId="727" xr:uid="{00000000-0005-0000-0000-0000DA020000}"/>
    <cellStyle name="Yes/No" xfId="728" xr:uid="{00000000-0005-0000-0000-0000DB020000}"/>
    <cellStyle name="เครื่องหมายจุลภาค 2" xfId="729" xr:uid="{00000000-0005-0000-0000-0000DC020000}"/>
    <cellStyle name="เครื่องหมายจุลภาค 2 2" xfId="730" xr:uid="{00000000-0005-0000-0000-0000DD020000}"/>
    <cellStyle name="เครื่องหมายจุลภาค 2 3" xfId="731" xr:uid="{00000000-0005-0000-0000-0000DE020000}"/>
    <cellStyle name="เครื่องหมายจุลภาค 3" xfId="732" xr:uid="{00000000-0005-0000-0000-0000DF020000}"/>
    <cellStyle name="เครื่องหมายจุลภาค 4" xfId="733" xr:uid="{00000000-0005-0000-0000-0000E0020000}"/>
    <cellStyle name="เครื่องหมายจุลภาค 4 2" xfId="734" xr:uid="{00000000-0005-0000-0000-0000E1020000}"/>
    <cellStyle name="เครื่องหมายจุลภาค 4 3" xfId="735" xr:uid="{00000000-0005-0000-0000-0000E2020000}"/>
    <cellStyle name="เครื่องหมายจุลภาค 4 3 2" xfId="736" xr:uid="{00000000-0005-0000-0000-0000E3020000}"/>
    <cellStyle name="เครื่องหมายจุลภาค 4 4" xfId="737" xr:uid="{00000000-0005-0000-0000-0000E4020000}"/>
    <cellStyle name="เครื่องหมายจุลภาค_กระดาษทำการงบการเงินรวม" xfId="738" xr:uid="{00000000-0005-0000-0000-0000E5020000}"/>
    <cellStyle name="เปอร์เซ็นต์ 3" xfId="739" xr:uid="{00000000-0005-0000-0000-0000E6020000}"/>
    <cellStyle name="ฃ BP" xfId="740" xr:uid="{00000000-0005-0000-0000-0000E7020000}"/>
    <cellStyle name="ฅ JY" xfId="741" xr:uid="{00000000-0005-0000-0000-0000E8020000}"/>
    <cellStyle name="น้บะภฒ_95" xfId="742" xr:uid="{00000000-0005-0000-0000-0000E9020000}"/>
    <cellStyle name="ปกติ 2" xfId="743" xr:uid="{00000000-0005-0000-0000-0000EA020000}"/>
    <cellStyle name="ปกติ 2 2" xfId="744" xr:uid="{00000000-0005-0000-0000-0000EB020000}"/>
    <cellStyle name="ปกติ 2 3" xfId="745" xr:uid="{00000000-0005-0000-0000-0000EC020000}"/>
    <cellStyle name="ปกติ 2 4" xfId="746" xr:uid="{00000000-0005-0000-0000-0000ED020000}"/>
    <cellStyle name="ปกติ 2 6" xfId="747" xr:uid="{00000000-0005-0000-0000-0000EE020000}"/>
    <cellStyle name="ปกติ 5" xfId="748" xr:uid="{00000000-0005-0000-0000-0000EF020000}"/>
    <cellStyle name="ปกติ_Sheet1" xfId="749" xr:uid="{00000000-0005-0000-0000-0000F0020000}"/>
    <cellStyle name="ฤธถ [0]_0e82ylkxXsZu0YORaMwizTk2E" xfId="750" xr:uid="{00000000-0005-0000-0000-0000F1020000}"/>
    <cellStyle name="ฤธถ_0e82ylkxXsZu0YORaMwizTk2E" xfId="751" xr:uid="{00000000-0005-0000-0000-0000F2020000}"/>
    <cellStyle name="ล๋ศญ [0]_0e82ylkxXsZu0YORaMwizTk2E" xfId="752" xr:uid="{00000000-0005-0000-0000-0000F3020000}"/>
    <cellStyle name="ล๋ศญ_0e82ylkxXsZu0YORaMwizTk2E" xfId="753" xr:uid="{00000000-0005-0000-0000-0000F4020000}"/>
    <cellStyle name="ลักษณะ 1" xfId="754" xr:uid="{00000000-0005-0000-0000-0000F5020000}"/>
    <cellStyle name="วฅมุ_4ฟ๙ฝวภ๛" xfId="755" xr:uid="{00000000-0005-0000-0000-0000F6020000}"/>
    <cellStyle name="桁区切り [0.00]_BK063099-delay1" xfId="756" xr:uid="{00000000-0005-0000-0000-0000F7020000}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1"/>
  <sheetViews>
    <sheetView topLeftCell="A46" zoomScale="90" zoomScaleNormal="90" zoomScaleSheetLayoutView="90" workbookViewId="0">
      <selection activeCell="C154" sqref="C154"/>
    </sheetView>
  </sheetViews>
  <sheetFormatPr defaultColWidth="9.140625" defaultRowHeight="18.75" customHeight="1"/>
  <cols>
    <col min="1" max="2" width="1.42578125" style="3" customWidth="1"/>
    <col min="3" max="3" width="38" style="3" customWidth="1"/>
    <col min="4" max="4" width="7.140625" style="2" customWidth="1"/>
    <col min="5" max="5" width="0.85546875" style="3" customWidth="1"/>
    <col min="6" max="6" width="14.7109375" style="4" customWidth="1"/>
    <col min="7" max="7" width="0.85546875" style="3" customWidth="1"/>
    <col min="8" max="8" width="14.42578125" style="4" bestFit="1" customWidth="1"/>
    <col min="9" max="9" width="0.85546875" style="2" customWidth="1"/>
    <col min="10" max="10" width="14.7109375" style="4" customWidth="1"/>
    <col min="11" max="11" width="0.85546875" style="3" customWidth="1"/>
    <col min="12" max="12" width="14.42578125" style="6" bestFit="1" customWidth="1"/>
    <col min="13" max="13" width="9.140625" style="6"/>
    <col min="14" max="14" width="13.7109375" style="6" bestFit="1" customWidth="1"/>
    <col min="15" max="16384" width="9.140625" style="6"/>
  </cols>
  <sheetData>
    <row r="1" spans="1:12" ht="21.75" customHeight="1">
      <c r="A1" s="1" t="s">
        <v>98</v>
      </c>
      <c r="B1" s="1"/>
      <c r="C1" s="1"/>
    </row>
    <row r="2" spans="1:12" ht="21.75" customHeight="1">
      <c r="A2" s="1" t="s">
        <v>21</v>
      </c>
      <c r="B2" s="1"/>
      <c r="C2" s="1"/>
    </row>
    <row r="3" spans="1:12" ht="21.75" customHeight="1">
      <c r="A3" s="7" t="s">
        <v>304</v>
      </c>
      <c r="B3" s="7"/>
      <c r="C3" s="7"/>
      <c r="D3" s="8"/>
      <c r="E3" s="9"/>
      <c r="F3" s="10"/>
      <c r="G3" s="9"/>
      <c r="H3" s="10"/>
      <c r="I3" s="8"/>
      <c r="J3" s="10"/>
      <c r="K3" s="9"/>
      <c r="L3" s="40"/>
    </row>
    <row r="4" spans="1:12" ht="18" customHeight="1">
      <c r="D4" s="6"/>
      <c r="E4" s="6"/>
      <c r="F4" s="6"/>
      <c r="G4" s="6"/>
      <c r="H4" s="6"/>
      <c r="I4" s="6"/>
      <c r="J4" s="6"/>
      <c r="K4" s="6"/>
    </row>
    <row r="5" spans="1:12" s="2" customFormat="1" ht="18" customHeight="1">
      <c r="D5" s="11"/>
      <c r="E5" s="11"/>
      <c r="F5" s="364" t="s">
        <v>347</v>
      </c>
      <c r="G5" s="364"/>
      <c r="H5" s="364"/>
      <c r="I5" s="5"/>
      <c r="J5" s="364" t="s">
        <v>348</v>
      </c>
      <c r="K5" s="364"/>
      <c r="L5" s="364"/>
    </row>
    <row r="6" spans="1:12" s="2" customFormat="1" ht="18" customHeight="1">
      <c r="D6" s="11"/>
      <c r="E6" s="11"/>
      <c r="F6" s="11"/>
      <c r="G6" s="11"/>
      <c r="H6" s="11"/>
      <c r="I6" s="5"/>
      <c r="J6" s="11"/>
      <c r="K6" s="11"/>
      <c r="L6" s="5" t="s">
        <v>282</v>
      </c>
    </row>
    <row r="7" spans="1:12" ht="18" customHeight="1">
      <c r="A7" s="6"/>
      <c r="D7" s="12"/>
      <c r="E7" s="1"/>
      <c r="F7" s="5" t="s">
        <v>17</v>
      </c>
      <c r="G7" s="5"/>
      <c r="H7" s="5" t="s">
        <v>17</v>
      </c>
      <c r="I7" s="5"/>
      <c r="J7" s="5" t="s">
        <v>17</v>
      </c>
      <c r="K7" s="5"/>
      <c r="L7" s="5" t="s">
        <v>17</v>
      </c>
    </row>
    <row r="8" spans="1:12" ht="18" customHeight="1">
      <c r="D8" s="11"/>
      <c r="E8" s="1"/>
      <c r="F8" s="5" t="s">
        <v>197</v>
      </c>
      <c r="G8" s="1"/>
      <c r="H8" s="5" t="s">
        <v>130</v>
      </c>
      <c r="I8" s="11"/>
      <c r="J8" s="5" t="s">
        <v>197</v>
      </c>
      <c r="K8" s="1"/>
      <c r="L8" s="5" t="s">
        <v>130</v>
      </c>
    </row>
    <row r="9" spans="1:12" ht="18" customHeight="1">
      <c r="D9" s="343" t="s">
        <v>0</v>
      </c>
      <c r="E9" s="1"/>
      <c r="F9" s="13" t="s">
        <v>307</v>
      </c>
      <c r="G9" s="1"/>
      <c r="H9" s="13" t="s">
        <v>307</v>
      </c>
      <c r="I9" s="11"/>
      <c r="J9" s="13" t="s">
        <v>307</v>
      </c>
      <c r="K9" s="1"/>
      <c r="L9" s="13" t="s">
        <v>307</v>
      </c>
    </row>
    <row r="10" spans="1:12" ht="3.6" customHeight="1">
      <c r="A10" s="14"/>
      <c r="F10" s="118"/>
      <c r="J10" s="118"/>
    </row>
    <row r="11" spans="1:12" ht="18" customHeight="1">
      <c r="A11" s="14" t="s">
        <v>97</v>
      </c>
      <c r="D11" s="11"/>
      <c r="E11" s="1"/>
      <c r="F11" s="117"/>
      <c r="G11" s="1"/>
      <c r="H11" s="5"/>
      <c r="I11" s="11"/>
      <c r="J11" s="117"/>
      <c r="K11" s="1"/>
    </row>
    <row r="12" spans="1:12" ht="3.6" customHeight="1">
      <c r="A12" s="14"/>
      <c r="F12" s="118"/>
      <c r="J12" s="118"/>
    </row>
    <row r="13" spans="1:12" ht="18" customHeight="1">
      <c r="A13" s="14" t="s">
        <v>1</v>
      </c>
      <c r="F13" s="118"/>
      <c r="J13" s="118"/>
    </row>
    <row r="14" spans="1:12" ht="4.1500000000000004" customHeight="1">
      <c r="A14" s="14"/>
      <c r="F14" s="118"/>
      <c r="J14" s="118"/>
    </row>
    <row r="15" spans="1:12" ht="18" customHeight="1">
      <c r="A15" s="15" t="s">
        <v>16</v>
      </c>
      <c r="D15" s="161">
        <v>10</v>
      </c>
      <c r="F15" s="119">
        <v>29695935321</v>
      </c>
      <c r="G15" s="16"/>
      <c r="H15" s="279">
        <v>53243895741</v>
      </c>
      <c r="I15" s="75"/>
      <c r="J15" s="119">
        <v>24599931465</v>
      </c>
      <c r="K15" s="75"/>
      <c r="L15" s="4">
        <v>47642862760</v>
      </c>
    </row>
    <row r="16" spans="1:12" ht="18" customHeight="1">
      <c r="A16" s="3" t="s">
        <v>153</v>
      </c>
      <c r="D16" s="161">
        <v>11</v>
      </c>
      <c r="F16" s="118">
        <v>327968281</v>
      </c>
      <c r="G16" s="6"/>
      <c r="H16" s="279">
        <v>326938826</v>
      </c>
      <c r="I16" s="6"/>
      <c r="J16" s="119">
        <v>0</v>
      </c>
      <c r="K16" s="6"/>
      <c r="L16" s="80">
        <v>0</v>
      </c>
    </row>
    <row r="17" spans="1:12" ht="18" customHeight="1">
      <c r="A17" s="15" t="s">
        <v>115</v>
      </c>
      <c r="D17" s="161"/>
      <c r="F17" s="120">
        <v>51556</v>
      </c>
      <c r="G17" s="16"/>
      <c r="H17" s="279">
        <v>18110217480</v>
      </c>
      <c r="I17" s="76"/>
      <c r="J17" s="120">
        <v>0</v>
      </c>
      <c r="K17" s="76"/>
      <c r="L17" s="4">
        <v>18110166076</v>
      </c>
    </row>
    <row r="18" spans="1:12" ht="18" customHeight="1">
      <c r="A18" s="15" t="s">
        <v>126</v>
      </c>
      <c r="D18" s="161">
        <v>12</v>
      </c>
      <c r="F18" s="119">
        <v>23414850685</v>
      </c>
      <c r="G18" s="16"/>
      <c r="H18" s="279">
        <v>12702208871</v>
      </c>
      <c r="I18" s="77"/>
      <c r="J18" s="119">
        <v>25047923258</v>
      </c>
      <c r="K18" s="77"/>
      <c r="L18" s="4">
        <v>13198971517</v>
      </c>
    </row>
    <row r="19" spans="1:12" ht="18" customHeight="1">
      <c r="A19" s="15" t="s">
        <v>22</v>
      </c>
      <c r="D19" s="161">
        <v>13</v>
      </c>
      <c r="F19" s="119">
        <v>1009491750</v>
      </c>
      <c r="G19" s="16"/>
      <c r="H19" s="279">
        <v>1081741409</v>
      </c>
      <c r="I19" s="78"/>
      <c r="J19" s="119">
        <v>928013922</v>
      </c>
      <c r="K19" s="78"/>
      <c r="L19" s="4">
        <v>1025119789</v>
      </c>
    </row>
    <row r="20" spans="1:12" ht="18" customHeight="1">
      <c r="A20" s="15" t="s">
        <v>190</v>
      </c>
      <c r="D20" s="161"/>
      <c r="F20" s="119"/>
      <c r="G20" s="16"/>
      <c r="H20" s="279"/>
      <c r="I20" s="78"/>
      <c r="J20" s="119"/>
      <c r="K20" s="78"/>
      <c r="L20" s="4"/>
    </row>
    <row r="21" spans="1:12" ht="18" customHeight="1">
      <c r="A21" s="6"/>
      <c r="B21" s="6" t="s">
        <v>191</v>
      </c>
      <c r="C21" s="6"/>
      <c r="D21" s="161"/>
      <c r="F21" s="119">
        <v>0</v>
      </c>
      <c r="G21" s="16"/>
      <c r="H21" s="279">
        <v>8284039</v>
      </c>
      <c r="I21" s="78"/>
      <c r="J21" s="119">
        <v>222637177</v>
      </c>
      <c r="K21" s="78"/>
      <c r="L21" s="4">
        <v>10644507</v>
      </c>
    </row>
    <row r="22" spans="1:12" ht="18" customHeight="1">
      <c r="A22" s="6" t="s">
        <v>173</v>
      </c>
      <c r="B22" s="6"/>
      <c r="C22" s="6"/>
      <c r="D22" s="161"/>
      <c r="F22" s="119"/>
      <c r="G22" s="16"/>
      <c r="H22" s="279"/>
      <c r="I22" s="78"/>
      <c r="J22" s="119"/>
      <c r="K22" s="78"/>
      <c r="L22" s="4"/>
    </row>
    <row r="23" spans="1:12" ht="18" customHeight="1">
      <c r="A23" s="6"/>
      <c r="B23" s="6" t="s">
        <v>200</v>
      </c>
      <c r="C23" s="6"/>
      <c r="D23" s="161">
        <v>39</v>
      </c>
      <c r="F23" s="119">
        <v>0</v>
      </c>
      <c r="G23" s="16"/>
      <c r="H23" s="279">
        <v>0</v>
      </c>
      <c r="I23" s="78"/>
      <c r="J23" s="119">
        <v>0</v>
      </c>
      <c r="K23" s="78"/>
      <c r="L23" s="4">
        <v>12081334798</v>
      </c>
    </row>
    <row r="24" spans="1:12" ht="18" customHeight="1">
      <c r="A24" s="15" t="s">
        <v>84</v>
      </c>
      <c r="D24" s="161"/>
      <c r="F24" s="119">
        <v>3567664636</v>
      </c>
      <c r="G24" s="16"/>
      <c r="H24" s="279">
        <v>1989938617</v>
      </c>
      <c r="I24" s="78"/>
      <c r="J24" s="119">
        <v>3567664636</v>
      </c>
      <c r="K24" s="78"/>
      <c r="L24" s="4">
        <v>1989938617</v>
      </c>
    </row>
    <row r="25" spans="1:12" ht="18" customHeight="1">
      <c r="A25" s="18" t="s">
        <v>139</v>
      </c>
      <c r="D25" s="161">
        <v>39</v>
      </c>
      <c r="F25" s="119">
        <v>0</v>
      </c>
      <c r="G25" s="16"/>
      <c r="H25" s="279">
        <v>0</v>
      </c>
      <c r="I25" s="79"/>
      <c r="J25" s="119">
        <v>781803050</v>
      </c>
      <c r="K25" s="79"/>
      <c r="L25" s="4">
        <v>275586651</v>
      </c>
    </row>
    <row r="26" spans="1:12" ht="18" customHeight="1">
      <c r="A26" s="15" t="s">
        <v>127</v>
      </c>
      <c r="D26" s="354">
        <v>14</v>
      </c>
      <c r="F26" s="119">
        <v>39576036655</v>
      </c>
      <c r="G26" s="16"/>
      <c r="H26" s="279">
        <v>22461135960</v>
      </c>
      <c r="I26" s="81"/>
      <c r="J26" s="119">
        <v>33622752432</v>
      </c>
      <c r="K26" s="81"/>
      <c r="L26" s="4">
        <v>19200868464</v>
      </c>
    </row>
    <row r="27" spans="1:12" ht="18" customHeight="1">
      <c r="A27" s="15" t="s">
        <v>154</v>
      </c>
      <c r="D27" s="354">
        <v>7</v>
      </c>
      <c r="F27" s="119">
        <v>413598280</v>
      </c>
      <c r="G27" s="16"/>
      <c r="H27" s="279">
        <v>250554259</v>
      </c>
      <c r="I27" s="81"/>
      <c r="J27" s="119">
        <v>413399940</v>
      </c>
      <c r="K27" s="81"/>
      <c r="L27" s="4">
        <v>250554259</v>
      </c>
    </row>
    <row r="28" spans="1:12" ht="18" customHeight="1">
      <c r="A28" s="15" t="s">
        <v>83</v>
      </c>
      <c r="D28" s="161"/>
      <c r="F28" s="119">
        <v>428666380</v>
      </c>
      <c r="G28" s="16"/>
      <c r="H28" s="279">
        <v>248459621</v>
      </c>
      <c r="I28" s="82"/>
      <c r="J28" s="119">
        <v>233406328</v>
      </c>
      <c r="K28" s="82"/>
      <c r="L28" s="4">
        <v>99381102</v>
      </c>
    </row>
    <row r="29" spans="1:12" ht="18" customHeight="1">
      <c r="A29" s="15" t="s">
        <v>49</v>
      </c>
      <c r="D29" s="355"/>
      <c r="F29" s="121">
        <v>2500040431</v>
      </c>
      <c r="G29" s="16"/>
      <c r="H29" s="279">
        <v>1042696176</v>
      </c>
      <c r="I29" s="162"/>
      <c r="J29" s="121">
        <v>1833775015</v>
      </c>
      <c r="K29" s="162"/>
      <c r="L29" s="4">
        <v>738934005</v>
      </c>
    </row>
    <row r="30" spans="1:12" ht="18" customHeight="1">
      <c r="A30" s="15" t="s">
        <v>342</v>
      </c>
      <c r="D30" s="161">
        <v>15</v>
      </c>
      <c r="F30" s="125">
        <v>304589030</v>
      </c>
      <c r="G30" s="16"/>
      <c r="H30" s="278">
        <v>2763089715</v>
      </c>
      <c r="I30" s="82"/>
      <c r="J30" s="125">
        <v>277182000</v>
      </c>
      <c r="K30" s="82"/>
      <c r="L30" s="10">
        <v>807801520</v>
      </c>
    </row>
    <row r="31" spans="1:12" ht="4.1500000000000004" customHeight="1">
      <c r="A31" s="15"/>
      <c r="D31" s="19"/>
      <c r="F31" s="120"/>
      <c r="G31" s="16"/>
      <c r="H31" s="17"/>
      <c r="I31" s="16"/>
      <c r="J31" s="121"/>
      <c r="K31" s="16"/>
    </row>
    <row r="32" spans="1:12" ht="18" customHeight="1">
      <c r="A32" s="14" t="s">
        <v>2</v>
      </c>
      <c r="D32" s="19"/>
      <c r="F32" s="122">
        <f>SUM(F15:F30)</f>
        <v>101238893005</v>
      </c>
      <c r="G32" s="16"/>
      <c r="H32" s="20">
        <f>SUM(H15:H30)</f>
        <v>114229160714</v>
      </c>
      <c r="I32" s="16"/>
      <c r="J32" s="122">
        <f>SUM(J15:J30)</f>
        <v>91528489223</v>
      </c>
      <c r="K32" s="16"/>
      <c r="L32" s="20">
        <f>SUM(L15:L30)</f>
        <v>115432164065</v>
      </c>
    </row>
    <row r="33" spans="1:12" ht="8.1" customHeight="1">
      <c r="A33" s="14"/>
      <c r="D33" s="19"/>
      <c r="F33" s="121"/>
      <c r="G33" s="16"/>
      <c r="H33" s="16"/>
      <c r="I33" s="16"/>
      <c r="J33" s="121"/>
      <c r="K33" s="16"/>
    </row>
    <row r="34" spans="1:12" ht="18" customHeight="1">
      <c r="A34" s="14" t="s">
        <v>3</v>
      </c>
      <c r="D34" s="19"/>
      <c r="F34" s="121"/>
      <c r="G34" s="16"/>
      <c r="H34" s="16"/>
      <c r="I34" s="16"/>
      <c r="J34" s="121"/>
      <c r="K34" s="16"/>
    </row>
    <row r="35" spans="1:12" ht="4.1500000000000004" customHeight="1">
      <c r="A35" s="14"/>
      <c r="D35" s="19"/>
      <c r="F35" s="121"/>
      <c r="G35" s="16"/>
      <c r="H35" s="16"/>
      <c r="I35" s="16"/>
      <c r="J35" s="121"/>
      <c r="K35" s="16"/>
    </row>
    <row r="36" spans="1:12" ht="18" customHeight="1">
      <c r="A36" s="155" t="s">
        <v>136</v>
      </c>
      <c r="D36" s="19"/>
      <c r="F36" s="121"/>
      <c r="G36" s="16"/>
      <c r="H36" s="84"/>
      <c r="I36" s="83"/>
      <c r="J36" s="127"/>
      <c r="K36" s="83"/>
      <c r="L36" s="4"/>
    </row>
    <row r="37" spans="1:12" ht="18" customHeight="1">
      <c r="A37" s="15"/>
      <c r="B37" s="156" t="s">
        <v>137</v>
      </c>
      <c r="D37" s="354">
        <v>7</v>
      </c>
      <c r="F37" s="121">
        <v>619200840</v>
      </c>
      <c r="G37" s="16"/>
      <c r="H37" s="279">
        <v>461321776</v>
      </c>
      <c r="I37" s="83"/>
      <c r="J37" s="127">
        <v>372501493</v>
      </c>
      <c r="K37" s="83"/>
      <c r="L37" s="84">
        <v>347329900</v>
      </c>
    </row>
    <row r="38" spans="1:12" ht="18" customHeight="1">
      <c r="A38" s="155" t="s">
        <v>136</v>
      </c>
      <c r="D38" s="354"/>
      <c r="F38" s="121"/>
      <c r="G38" s="16"/>
      <c r="H38" s="84"/>
      <c r="I38" s="83"/>
      <c r="J38" s="127"/>
      <c r="K38" s="83"/>
      <c r="L38" s="4"/>
    </row>
    <row r="39" spans="1:12" ht="18" customHeight="1">
      <c r="A39" s="15"/>
      <c r="B39" s="156" t="s">
        <v>170</v>
      </c>
      <c r="D39" s="354">
        <v>7</v>
      </c>
      <c r="F39" s="121">
        <v>1255971793</v>
      </c>
      <c r="G39" s="16"/>
      <c r="H39" s="279">
        <v>76592780</v>
      </c>
      <c r="I39" s="83"/>
      <c r="J39" s="127">
        <v>1500000</v>
      </c>
      <c r="K39" s="83"/>
      <c r="L39" s="84">
        <v>1500000</v>
      </c>
    </row>
    <row r="40" spans="1:12" ht="18" customHeight="1">
      <c r="A40" s="15" t="s">
        <v>85</v>
      </c>
      <c r="D40" s="354">
        <v>16</v>
      </c>
      <c r="F40" s="123">
        <v>0</v>
      </c>
      <c r="G40" s="16"/>
      <c r="H40" s="86">
        <v>0</v>
      </c>
      <c r="I40" s="85"/>
      <c r="J40" s="127">
        <v>41013554907</v>
      </c>
      <c r="K40" s="85"/>
      <c r="L40" s="4">
        <v>14044809019</v>
      </c>
    </row>
    <row r="41" spans="1:12" ht="18" customHeight="1">
      <c r="A41" s="15" t="s">
        <v>274</v>
      </c>
      <c r="B41" s="21"/>
      <c r="C41" s="21"/>
      <c r="D41" s="161">
        <v>17</v>
      </c>
      <c r="F41" s="128">
        <v>55411915142</v>
      </c>
      <c r="G41" s="16"/>
      <c r="H41" s="88">
        <v>24520580319</v>
      </c>
      <c r="I41" s="87"/>
      <c r="J41" s="129">
        <v>23271764392</v>
      </c>
      <c r="K41" s="87"/>
      <c r="L41" s="4">
        <v>23178647261</v>
      </c>
    </row>
    <row r="42" spans="1:12" ht="18" customHeight="1">
      <c r="A42" s="15" t="s">
        <v>181</v>
      </c>
      <c r="D42" s="161"/>
      <c r="E42" s="6"/>
      <c r="F42" s="123">
        <v>0</v>
      </c>
      <c r="G42" s="16"/>
      <c r="H42" s="90">
        <v>0</v>
      </c>
      <c r="I42" s="89"/>
      <c r="J42" s="130">
        <v>828238887</v>
      </c>
      <c r="K42" s="89"/>
      <c r="L42" s="90">
        <v>1019875281</v>
      </c>
    </row>
    <row r="43" spans="1:12" ht="18" customHeight="1">
      <c r="A43" s="15" t="s">
        <v>253</v>
      </c>
      <c r="D43" s="161">
        <v>18</v>
      </c>
      <c r="F43" s="124">
        <v>102520270</v>
      </c>
      <c r="G43" s="16"/>
      <c r="H43" s="92">
        <v>102520270</v>
      </c>
      <c r="I43" s="91"/>
      <c r="J43" s="131">
        <v>1123781182</v>
      </c>
      <c r="K43" s="91"/>
      <c r="L43" s="4">
        <v>1141368248</v>
      </c>
    </row>
    <row r="44" spans="1:12" ht="18" customHeight="1">
      <c r="A44" s="15" t="s">
        <v>113</v>
      </c>
      <c r="D44" s="161">
        <v>19</v>
      </c>
      <c r="F44" s="121">
        <v>178399498296</v>
      </c>
      <c r="G44" s="16"/>
      <c r="H44" s="279">
        <v>145225038756</v>
      </c>
      <c r="I44" s="93"/>
      <c r="J44" s="132">
        <v>146632727741</v>
      </c>
      <c r="K44" s="93"/>
      <c r="L44" s="4">
        <v>112664861071</v>
      </c>
    </row>
    <row r="45" spans="1:12" ht="18" customHeight="1">
      <c r="A45" s="15" t="s">
        <v>180</v>
      </c>
      <c r="D45" s="161">
        <v>20</v>
      </c>
      <c r="F45" s="121">
        <v>17131350066</v>
      </c>
      <c r="G45" s="16"/>
      <c r="H45" s="279">
        <v>14729188952</v>
      </c>
      <c r="I45" s="93"/>
      <c r="J45" s="132">
        <v>16065742985</v>
      </c>
      <c r="K45" s="93"/>
      <c r="L45" s="90">
        <v>13610067633</v>
      </c>
    </row>
    <row r="46" spans="1:12" ht="18" customHeight="1">
      <c r="A46" s="15" t="s">
        <v>86</v>
      </c>
      <c r="B46" s="24"/>
      <c r="D46" s="161">
        <v>21</v>
      </c>
      <c r="F46" s="121">
        <v>849795946</v>
      </c>
      <c r="G46" s="16"/>
      <c r="H46" s="279">
        <v>764161599</v>
      </c>
      <c r="I46" s="94"/>
      <c r="J46" s="130">
        <v>0</v>
      </c>
      <c r="K46" s="94"/>
      <c r="L46" s="86">
        <v>0</v>
      </c>
    </row>
    <row r="47" spans="1:12" ht="18" customHeight="1">
      <c r="A47" s="15" t="s">
        <v>154</v>
      </c>
      <c r="B47" s="24"/>
      <c r="D47" s="161">
        <v>7</v>
      </c>
      <c r="F47" s="133">
        <v>1254892201</v>
      </c>
      <c r="G47" s="16"/>
      <c r="H47" s="26">
        <v>0</v>
      </c>
      <c r="I47" s="95"/>
      <c r="J47" s="133">
        <v>1254892201</v>
      </c>
      <c r="K47" s="95"/>
      <c r="L47" s="86">
        <v>0</v>
      </c>
    </row>
    <row r="48" spans="1:12" ht="18" customHeight="1">
      <c r="A48" s="15" t="s">
        <v>114</v>
      </c>
      <c r="B48" s="24"/>
      <c r="D48" s="161">
        <v>22</v>
      </c>
      <c r="F48" s="121">
        <v>2456877420</v>
      </c>
      <c r="G48" s="16"/>
      <c r="H48" s="26">
        <v>2478791194</v>
      </c>
      <c r="I48" s="95"/>
      <c r="J48" s="133">
        <v>892874401</v>
      </c>
      <c r="K48" s="95"/>
      <c r="L48" s="175">
        <v>829000319</v>
      </c>
    </row>
    <row r="49" spans="1:12" ht="18" customHeight="1">
      <c r="A49" s="15" t="s">
        <v>87</v>
      </c>
      <c r="B49" s="6"/>
      <c r="D49" s="161">
        <v>23</v>
      </c>
      <c r="F49" s="121">
        <v>2584675894</v>
      </c>
      <c r="G49" s="16"/>
      <c r="H49" s="279">
        <v>2677601668</v>
      </c>
      <c r="I49" s="95"/>
      <c r="J49" s="133">
        <v>2409557219</v>
      </c>
      <c r="K49" s="95"/>
      <c r="L49" s="4">
        <v>2377714930</v>
      </c>
    </row>
    <row r="50" spans="1:12" ht="18" customHeight="1">
      <c r="A50" s="15" t="s">
        <v>28</v>
      </c>
      <c r="F50" s="125">
        <v>838528579</v>
      </c>
      <c r="G50" s="16"/>
      <c r="H50" s="348">
        <v>922701841</v>
      </c>
      <c r="I50" s="96"/>
      <c r="J50" s="134">
        <v>761910329</v>
      </c>
      <c r="K50" s="96"/>
      <c r="L50" s="10">
        <v>793645778</v>
      </c>
    </row>
    <row r="51" spans="1:12" ht="4.1500000000000004" customHeight="1">
      <c r="A51" s="15"/>
      <c r="F51" s="121"/>
      <c r="G51" s="16"/>
      <c r="H51" s="16"/>
      <c r="I51" s="16"/>
      <c r="J51" s="121"/>
      <c r="K51" s="16"/>
    </row>
    <row r="52" spans="1:12" ht="18" customHeight="1">
      <c r="A52" s="14" t="s">
        <v>4</v>
      </c>
      <c r="F52" s="122">
        <f>SUM(F37:F50)</f>
        <v>260905226447</v>
      </c>
      <c r="G52" s="16"/>
      <c r="H52" s="20">
        <f>SUM(H37:H50)</f>
        <v>191958499155</v>
      </c>
      <c r="I52" s="16"/>
      <c r="J52" s="122">
        <f>SUM(J37:J50)</f>
        <v>234629045737</v>
      </c>
      <c r="K52" s="16"/>
      <c r="L52" s="20">
        <f>SUM(L37:L50)</f>
        <v>170008819440</v>
      </c>
    </row>
    <row r="53" spans="1:12" ht="4.1500000000000004" customHeight="1">
      <c r="A53" s="14"/>
      <c r="F53" s="120"/>
      <c r="G53" s="16"/>
      <c r="H53" s="17"/>
      <c r="I53" s="16"/>
      <c r="J53" s="120"/>
      <c r="K53" s="16"/>
    </row>
    <row r="54" spans="1:12" ht="18" customHeight="1" thickBot="1">
      <c r="A54" s="14" t="s">
        <v>5</v>
      </c>
      <c r="F54" s="126">
        <f>F32+F52</f>
        <v>362144119452</v>
      </c>
      <c r="G54" s="26"/>
      <c r="H54" s="27">
        <f>H32+H52</f>
        <v>306187659869</v>
      </c>
      <c r="I54" s="16"/>
      <c r="J54" s="126">
        <f>J32+J52</f>
        <v>326157534960</v>
      </c>
      <c r="K54" s="16"/>
      <c r="L54" s="27">
        <f>L32+L52</f>
        <v>285440983505</v>
      </c>
    </row>
    <row r="55" spans="1:12" ht="18" customHeight="1" thickTop="1">
      <c r="A55" s="14"/>
      <c r="F55" s="17"/>
      <c r="G55" s="26"/>
      <c r="H55" s="17"/>
      <c r="I55" s="16"/>
      <c r="J55" s="17"/>
      <c r="K55" s="16"/>
      <c r="L55" s="17"/>
    </row>
    <row r="56" spans="1:12" ht="10.5" customHeight="1">
      <c r="A56" s="14"/>
      <c r="F56" s="17"/>
      <c r="G56" s="26"/>
      <c r="H56" s="17"/>
      <c r="I56" s="16"/>
      <c r="J56" s="17"/>
      <c r="K56" s="16"/>
      <c r="L56" s="17"/>
    </row>
    <row r="57" spans="1:12" ht="22.15" customHeight="1">
      <c r="A57" s="9" t="s">
        <v>305</v>
      </c>
      <c r="B57" s="9"/>
      <c r="C57" s="9"/>
      <c r="D57" s="8"/>
      <c r="E57" s="9"/>
      <c r="F57" s="10"/>
      <c r="G57" s="40"/>
      <c r="H57" s="10"/>
      <c r="I57" s="10"/>
      <c r="J57" s="10"/>
      <c r="K57" s="40"/>
      <c r="L57" s="40"/>
    </row>
    <row r="58" spans="1:12" ht="21.75" customHeight="1">
      <c r="A58" s="1" t="str">
        <f>A1</f>
        <v>บริษัท ไทยออยล์ จำกัด (มหาชน)</v>
      </c>
      <c r="B58" s="1"/>
      <c r="C58" s="1"/>
    </row>
    <row r="59" spans="1:12" ht="21.75" customHeight="1">
      <c r="A59" s="1" t="s">
        <v>21</v>
      </c>
      <c r="B59" s="1"/>
      <c r="C59" s="1"/>
    </row>
    <row r="60" spans="1:12" ht="21.75" customHeight="1">
      <c r="A60" s="7" t="str">
        <f>A3</f>
        <v>ณ วันที่ 31 ธันวาคม พ.ศ. 2564</v>
      </c>
      <c r="B60" s="7"/>
      <c r="C60" s="7"/>
      <c r="D60" s="8"/>
      <c r="E60" s="9"/>
      <c r="F60" s="10"/>
      <c r="G60" s="9"/>
      <c r="H60" s="10"/>
      <c r="I60" s="8"/>
      <c r="J60" s="10"/>
      <c r="K60" s="9"/>
      <c r="L60" s="40"/>
    </row>
    <row r="61" spans="1:12" ht="19.5" customHeight="1">
      <c r="D61" s="6"/>
      <c r="E61" s="6"/>
      <c r="F61" s="6"/>
      <c r="G61" s="6"/>
      <c r="H61" s="6"/>
      <c r="I61" s="6"/>
      <c r="J61" s="6"/>
      <c r="K61" s="6"/>
    </row>
    <row r="62" spans="1:12" s="2" customFormat="1" ht="19.5" customHeight="1">
      <c r="D62" s="11"/>
      <c r="E62" s="11"/>
      <c r="F62" s="364" t="s">
        <v>347</v>
      </c>
      <c r="G62" s="364"/>
      <c r="H62" s="364"/>
      <c r="I62" s="5"/>
      <c r="J62" s="364" t="s">
        <v>348</v>
      </c>
      <c r="K62" s="364"/>
      <c r="L62" s="364"/>
    </row>
    <row r="63" spans="1:12" s="2" customFormat="1" ht="19.5" customHeight="1">
      <c r="D63" s="11"/>
      <c r="E63" s="11"/>
      <c r="F63" s="11"/>
      <c r="G63" s="11"/>
      <c r="H63" s="11"/>
      <c r="I63" s="5"/>
      <c r="J63" s="11"/>
      <c r="K63" s="11"/>
      <c r="L63" s="5" t="s">
        <v>282</v>
      </c>
    </row>
    <row r="64" spans="1:12" ht="19.5" customHeight="1">
      <c r="A64" s="6"/>
      <c r="D64" s="12"/>
      <c r="E64" s="1"/>
      <c r="F64" s="5" t="s">
        <v>17</v>
      </c>
      <c r="G64" s="5"/>
      <c r="H64" s="5" t="s">
        <v>17</v>
      </c>
      <c r="I64" s="5"/>
      <c r="J64" s="5" t="s">
        <v>17</v>
      </c>
      <c r="K64" s="5"/>
      <c r="L64" s="5" t="s">
        <v>17</v>
      </c>
    </row>
    <row r="65" spans="1:12" ht="19.5" customHeight="1">
      <c r="D65" s="11"/>
      <c r="E65" s="1"/>
      <c r="F65" s="5" t="s">
        <v>197</v>
      </c>
      <c r="G65" s="1"/>
      <c r="H65" s="5" t="s">
        <v>130</v>
      </c>
      <c r="I65" s="11"/>
      <c r="J65" s="5" t="s">
        <v>197</v>
      </c>
      <c r="K65" s="1"/>
      <c r="L65" s="5" t="s">
        <v>130</v>
      </c>
    </row>
    <row r="66" spans="1:12" ht="19.5" customHeight="1">
      <c r="D66" s="343" t="s">
        <v>0</v>
      </c>
      <c r="E66" s="1"/>
      <c r="F66" s="13" t="s">
        <v>307</v>
      </c>
      <c r="G66" s="1"/>
      <c r="H66" s="13" t="s">
        <v>307</v>
      </c>
      <c r="I66" s="11"/>
      <c r="J66" s="13" t="s">
        <v>307</v>
      </c>
      <c r="K66" s="1"/>
      <c r="L66" s="13" t="s">
        <v>307</v>
      </c>
    </row>
    <row r="67" spans="1:12" ht="8.1" customHeight="1">
      <c r="A67" s="1"/>
      <c r="F67" s="121"/>
      <c r="G67" s="28"/>
      <c r="H67" s="16"/>
      <c r="I67" s="29"/>
      <c r="J67" s="121"/>
      <c r="K67" s="30"/>
    </row>
    <row r="68" spans="1:12" ht="19.5" customHeight="1">
      <c r="A68" s="365" t="s">
        <v>33</v>
      </c>
      <c r="B68" s="365"/>
      <c r="C68" s="365"/>
      <c r="F68" s="121"/>
      <c r="G68" s="28"/>
      <c r="H68" s="16"/>
      <c r="I68" s="29"/>
      <c r="J68" s="121"/>
      <c r="K68" s="30"/>
    </row>
    <row r="69" spans="1:12" ht="8.1" customHeight="1">
      <c r="A69" s="14"/>
      <c r="F69" s="118"/>
      <c r="J69" s="118"/>
    </row>
    <row r="70" spans="1:12" ht="19.5" customHeight="1">
      <c r="A70" s="14" t="s">
        <v>6</v>
      </c>
      <c r="F70" s="135"/>
      <c r="G70" s="28"/>
      <c r="H70" s="26"/>
      <c r="I70" s="29"/>
      <c r="J70" s="135"/>
      <c r="K70" s="30"/>
    </row>
    <row r="71" spans="1:12" ht="8.1" customHeight="1">
      <c r="A71" s="14"/>
      <c r="F71" s="118"/>
      <c r="J71" s="118"/>
    </row>
    <row r="72" spans="1:12" ht="19.5" customHeight="1">
      <c r="A72" s="15" t="s">
        <v>140</v>
      </c>
      <c r="D72" s="161">
        <v>24</v>
      </c>
      <c r="F72" s="120">
        <v>928947304</v>
      </c>
      <c r="G72" s="16"/>
      <c r="H72" s="279">
        <v>713474109</v>
      </c>
      <c r="I72" s="97"/>
      <c r="J72" s="139">
        <v>0</v>
      </c>
      <c r="K72" s="97"/>
      <c r="L72" s="100">
        <v>0</v>
      </c>
    </row>
    <row r="73" spans="1:12" ht="19.5" customHeight="1">
      <c r="A73" s="15" t="s">
        <v>174</v>
      </c>
      <c r="B73" s="31"/>
      <c r="C73" s="31"/>
      <c r="D73" s="161">
        <v>39</v>
      </c>
      <c r="F73" s="120">
        <v>0</v>
      </c>
      <c r="G73" s="17"/>
      <c r="H73" s="279">
        <v>0</v>
      </c>
      <c r="I73" s="99"/>
      <c r="J73" s="138">
        <v>2135480112</v>
      </c>
      <c r="K73" s="99"/>
      <c r="L73" s="4">
        <v>57323391</v>
      </c>
    </row>
    <row r="74" spans="1:12" ht="19.5" customHeight="1">
      <c r="A74" s="15" t="s">
        <v>88</v>
      </c>
      <c r="D74" s="161">
        <v>25</v>
      </c>
      <c r="F74" s="120">
        <v>23000501061</v>
      </c>
      <c r="G74" s="17"/>
      <c r="H74" s="279">
        <v>9516855447</v>
      </c>
      <c r="I74" s="98"/>
      <c r="J74" s="139">
        <v>25344499645</v>
      </c>
      <c r="K74" s="98"/>
      <c r="L74" s="4">
        <v>10781489537</v>
      </c>
    </row>
    <row r="75" spans="1:12" ht="19.5" customHeight="1">
      <c r="A75" s="15" t="s">
        <v>20</v>
      </c>
      <c r="B75" s="31"/>
      <c r="C75" s="31"/>
      <c r="D75" s="161">
        <v>26</v>
      </c>
      <c r="F75" s="120">
        <v>6560729686</v>
      </c>
      <c r="G75" s="17"/>
      <c r="H75" s="279">
        <v>5748645394</v>
      </c>
      <c r="I75" s="98"/>
      <c r="J75" s="137">
        <v>5785111154</v>
      </c>
      <c r="K75" s="98"/>
      <c r="L75" s="4">
        <v>5329311443</v>
      </c>
    </row>
    <row r="76" spans="1:12" ht="19.5" customHeight="1">
      <c r="A76" s="15" t="s">
        <v>141</v>
      </c>
      <c r="B76" s="31"/>
      <c r="C76" s="31"/>
      <c r="D76" s="161"/>
      <c r="F76" s="121"/>
      <c r="G76" s="6"/>
      <c r="J76" s="138"/>
      <c r="L76" s="4"/>
    </row>
    <row r="77" spans="1:12" ht="19.5" customHeight="1">
      <c r="A77" s="15"/>
      <c r="B77" s="15" t="s">
        <v>142</v>
      </c>
      <c r="C77" s="31"/>
      <c r="D77" s="161">
        <v>27</v>
      </c>
      <c r="F77" s="120">
        <v>1212855150</v>
      </c>
      <c r="G77" s="17"/>
      <c r="H77" s="279">
        <v>952972268</v>
      </c>
      <c r="I77" s="101"/>
      <c r="J77" s="139">
        <v>0</v>
      </c>
      <c r="K77" s="101"/>
      <c r="L77" s="100">
        <v>0</v>
      </c>
    </row>
    <row r="78" spans="1:12" ht="19.5" customHeight="1">
      <c r="A78" s="15" t="s">
        <v>132</v>
      </c>
      <c r="B78" s="31"/>
      <c r="C78" s="31"/>
      <c r="D78" s="161"/>
      <c r="F78" s="121"/>
      <c r="G78" s="6"/>
      <c r="J78" s="118"/>
      <c r="L78" s="4"/>
    </row>
    <row r="79" spans="1:12" ht="19.5" customHeight="1">
      <c r="A79" s="15"/>
      <c r="B79" s="15" t="s">
        <v>201</v>
      </c>
      <c r="C79" s="31"/>
      <c r="D79" s="161">
        <v>39</v>
      </c>
      <c r="F79" s="139">
        <v>0</v>
      </c>
      <c r="G79" s="17"/>
      <c r="H79" s="279">
        <v>3998847362</v>
      </c>
      <c r="I79" s="101"/>
      <c r="J79" s="139">
        <v>0</v>
      </c>
      <c r="K79" s="101"/>
      <c r="L79" s="100">
        <v>15380182160</v>
      </c>
    </row>
    <row r="80" spans="1:12" ht="19.5" customHeight="1">
      <c r="A80" s="15" t="s">
        <v>138</v>
      </c>
      <c r="D80" s="161">
        <v>7</v>
      </c>
      <c r="F80" s="120">
        <v>2064077</v>
      </c>
      <c r="G80" s="16"/>
      <c r="H80" s="279">
        <v>109100485</v>
      </c>
      <c r="I80" s="97"/>
      <c r="J80" s="136">
        <v>67571714</v>
      </c>
      <c r="K80" s="97"/>
      <c r="L80" s="4">
        <v>129726164</v>
      </c>
    </row>
    <row r="81" spans="1:12" ht="19.5" customHeight="1">
      <c r="A81" s="15" t="s">
        <v>245</v>
      </c>
      <c r="B81" s="31"/>
      <c r="C81" s="31"/>
      <c r="D81" s="161">
        <v>28</v>
      </c>
      <c r="F81" s="139">
        <v>3000000000</v>
      </c>
      <c r="G81" s="17"/>
      <c r="H81" s="279">
        <v>3000000000</v>
      </c>
      <c r="I81" s="17"/>
      <c r="J81" s="139">
        <v>3000000000</v>
      </c>
      <c r="K81" s="17"/>
      <c r="L81" s="4">
        <v>3000000000</v>
      </c>
    </row>
    <row r="82" spans="1:12" ht="19.5" customHeight="1">
      <c r="A82" s="155" t="s">
        <v>202</v>
      </c>
      <c r="B82" s="31"/>
      <c r="C82" s="31"/>
      <c r="D82" s="161"/>
      <c r="F82" s="120"/>
      <c r="G82" s="17"/>
      <c r="H82" s="100"/>
      <c r="I82" s="101"/>
      <c r="J82" s="139"/>
      <c r="K82" s="101"/>
      <c r="L82" s="4"/>
    </row>
    <row r="83" spans="1:12" ht="19.5" customHeight="1">
      <c r="A83" s="155"/>
      <c r="B83" s="31" t="s">
        <v>191</v>
      </c>
      <c r="C83" s="31"/>
      <c r="D83" s="161">
        <v>29</v>
      </c>
      <c r="F83" s="120">
        <v>1247313785</v>
      </c>
      <c r="G83" s="17"/>
      <c r="H83" s="279">
        <v>839326101</v>
      </c>
      <c r="I83" s="101"/>
      <c r="J83" s="139">
        <v>1187076878</v>
      </c>
      <c r="K83" s="101"/>
      <c r="L83" s="4">
        <v>792530123</v>
      </c>
    </row>
    <row r="84" spans="1:12" ht="19.5" customHeight="1">
      <c r="A84" s="15" t="s">
        <v>78</v>
      </c>
      <c r="D84" s="161"/>
      <c r="F84" s="120">
        <v>1797643153</v>
      </c>
      <c r="G84" s="17"/>
      <c r="H84" s="279">
        <v>1726582934</v>
      </c>
      <c r="I84" s="102"/>
      <c r="J84" s="140">
        <v>1796626561</v>
      </c>
      <c r="K84" s="102"/>
      <c r="L84" s="4">
        <v>1725755597</v>
      </c>
    </row>
    <row r="85" spans="1:12" ht="19.5" customHeight="1">
      <c r="A85" s="15" t="s">
        <v>89</v>
      </c>
      <c r="D85" s="161"/>
      <c r="F85" s="120">
        <v>725784520</v>
      </c>
      <c r="G85" s="17"/>
      <c r="H85" s="279">
        <v>438810195</v>
      </c>
      <c r="I85" s="102"/>
      <c r="J85" s="140">
        <v>0</v>
      </c>
      <c r="K85" s="102"/>
      <c r="L85" s="100">
        <v>8267181</v>
      </c>
    </row>
    <row r="86" spans="1:12" ht="19.5" customHeight="1">
      <c r="A86" s="15" t="s">
        <v>345</v>
      </c>
      <c r="D86" s="161"/>
      <c r="F86" s="120"/>
      <c r="G86" s="17"/>
      <c r="H86" s="279"/>
      <c r="I86" s="102"/>
      <c r="J86" s="140"/>
      <c r="K86" s="102"/>
      <c r="L86" s="100"/>
    </row>
    <row r="87" spans="1:12" ht="19.5" customHeight="1">
      <c r="A87" s="15"/>
      <c r="B87" s="3" t="s">
        <v>344</v>
      </c>
      <c r="D87" s="161">
        <v>15</v>
      </c>
      <c r="F87" s="122">
        <v>289424</v>
      </c>
      <c r="G87" s="17"/>
      <c r="H87" s="108">
        <v>1575603381</v>
      </c>
      <c r="I87" s="102"/>
      <c r="J87" s="141">
        <v>0</v>
      </c>
      <c r="K87" s="102"/>
      <c r="L87" s="173">
        <v>0</v>
      </c>
    </row>
    <row r="88" spans="1:12" ht="8.1" customHeight="1">
      <c r="A88" s="15"/>
      <c r="D88" s="19"/>
      <c r="F88" s="121"/>
      <c r="G88" s="16"/>
      <c r="H88" s="16"/>
      <c r="I88" s="16"/>
      <c r="J88" s="121"/>
      <c r="K88" s="16"/>
    </row>
    <row r="89" spans="1:12" ht="19.5" customHeight="1">
      <c r="A89" s="14" t="s">
        <v>7</v>
      </c>
      <c r="B89" s="24"/>
      <c r="D89" s="19"/>
      <c r="F89" s="122">
        <f>SUM(F72:F87)</f>
        <v>38476128160</v>
      </c>
      <c r="G89" s="17"/>
      <c r="H89" s="20">
        <f>SUM(H72:H87)</f>
        <v>28620217676</v>
      </c>
      <c r="I89" s="17"/>
      <c r="J89" s="122">
        <f>SUM(J72:J87)</f>
        <v>39316366064</v>
      </c>
      <c r="K89" s="17"/>
      <c r="L89" s="20">
        <f>SUM(L72:L87)</f>
        <v>37204585596</v>
      </c>
    </row>
    <row r="90" spans="1:12" ht="19.5" customHeight="1">
      <c r="A90" s="14"/>
      <c r="B90" s="24"/>
      <c r="D90" s="32"/>
      <c r="F90" s="120"/>
      <c r="G90" s="17"/>
      <c r="H90" s="17"/>
      <c r="I90" s="17"/>
      <c r="J90" s="120"/>
      <c r="K90" s="17"/>
    </row>
    <row r="91" spans="1:12" ht="19.5" customHeight="1">
      <c r="A91" s="14" t="s">
        <v>8</v>
      </c>
      <c r="D91" s="32"/>
      <c r="F91" s="121"/>
      <c r="G91" s="16"/>
      <c r="H91" s="16"/>
      <c r="I91" s="16"/>
      <c r="J91" s="121"/>
      <c r="K91" s="16"/>
    </row>
    <row r="92" spans="1:12" ht="8.1" customHeight="1">
      <c r="A92" s="14"/>
      <c r="D92" s="32"/>
      <c r="F92" s="121"/>
      <c r="G92" s="16"/>
      <c r="H92" s="16"/>
      <c r="I92" s="16"/>
      <c r="J92" s="121"/>
      <c r="K92" s="16"/>
    </row>
    <row r="93" spans="1:12" ht="19.5" customHeight="1">
      <c r="A93" s="15" t="s">
        <v>143</v>
      </c>
      <c r="D93" s="354">
        <v>27</v>
      </c>
      <c r="F93" s="121">
        <v>30475749816</v>
      </c>
      <c r="G93" s="17"/>
      <c r="H93" s="279">
        <v>12120966580</v>
      </c>
      <c r="I93" s="103"/>
      <c r="J93" s="142">
        <v>19536214656</v>
      </c>
      <c r="K93" s="103"/>
      <c r="L93" s="105">
        <v>0</v>
      </c>
    </row>
    <row r="94" spans="1:12" ht="19.5" customHeight="1">
      <c r="A94" s="157" t="s">
        <v>131</v>
      </c>
      <c r="D94" s="354">
        <v>27</v>
      </c>
      <c r="F94" s="121">
        <v>279437500</v>
      </c>
      <c r="G94" s="17"/>
      <c r="H94" s="279">
        <v>279437500</v>
      </c>
      <c r="I94" s="104"/>
      <c r="J94" s="142">
        <v>0</v>
      </c>
      <c r="K94" s="104"/>
      <c r="L94" s="105">
        <v>0</v>
      </c>
    </row>
    <row r="95" spans="1:12" ht="19.5" customHeight="1">
      <c r="A95" s="157" t="s">
        <v>303</v>
      </c>
      <c r="D95" s="354">
        <v>39</v>
      </c>
      <c r="F95" s="120">
        <v>14000000000</v>
      </c>
      <c r="G95" s="17"/>
      <c r="H95" s="279">
        <v>0</v>
      </c>
      <c r="I95" s="104"/>
      <c r="J95" s="142">
        <v>119857716617</v>
      </c>
      <c r="K95" s="104"/>
      <c r="L95" s="4">
        <v>95134535133</v>
      </c>
    </row>
    <row r="96" spans="1:12" ht="19.5" customHeight="1">
      <c r="A96" s="15" t="s">
        <v>144</v>
      </c>
      <c r="D96" s="354">
        <v>28</v>
      </c>
      <c r="F96" s="120">
        <v>132867676896</v>
      </c>
      <c r="G96" s="17"/>
      <c r="H96" s="279">
        <v>123836786719</v>
      </c>
      <c r="I96" s="106"/>
      <c r="J96" s="142">
        <v>27429992835</v>
      </c>
      <c r="K96" s="106"/>
      <c r="L96" s="4">
        <v>29104199013</v>
      </c>
    </row>
    <row r="97" spans="1:12" ht="19.5" customHeight="1">
      <c r="A97" s="15" t="s">
        <v>138</v>
      </c>
      <c r="D97" s="354">
        <v>7</v>
      </c>
      <c r="F97" s="120">
        <v>373219542</v>
      </c>
      <c r="G97" s="17"/>
      <c r="H97" s="279">
        <v>1831711497</v>
      </c>
      <c r="I97" s="106"/>
      <c r="J97" s="142">
        <v>56622726</v>
      </c>
      <c r="K97" s="106"/>
      <c r="L97" s="4">
        <v>1297404288</v>
      </c>
    </row>
    <row r="98" spans="1:12" ht="19.5" customHeight="1">
      <c r="A98" s="15" t="s">
        <v>182</v>
      </c>
      <c r="D98" s="354">
        <v>29</v>
      </c>
      <c r="F98" s="120">
        <v>14135399334</v>
      </c>
      <c r="G98" s="17"/>
      <c r="H98" s="279">
        <v>11271706839</v>
      </c>
      <c r="I98" s="106"/>
      <c r="J98" s="142">
        <v>14036471958</v>
      </c>
      <c r="K98" s="106"/>
      <c r="L98" s="4">
        <v>11143999005</v>
      </c>
    </row>
    <row r="99" spans="1:12" ht="19.5" customHeight="1">
      <c r="A99" s="15" t="s">
        <v>90</v>
      </c>
      <c r="D99" s="354">
        <v>23</v>
      </c>
      <c r="F99" s="120">
        <v>170100535</v>
      </c>
      <c r="G99" s="17"/>
      <c r="H99" s="279">
        <v>134763328</v>
      </c>
      <c r="I99" s="107"/>
      <c r="J99" s="142">
        <v>0</v>
      </c>
      <c r="K99" s="107"/>
      <c r="L99" s="105">
        <v>0</v>
      </c>
    </row>
    <row r="100" spans="1:12" ht="19.5" customHeight="1">
      <c r="A100" s="3" t="s">
        <v>145</v>
      </c>
      <c r="D100" s="354">
        <v>30</v>
      </c>
      <c r="F100" s="120">
        <v>4798968156</v>
      </c>
      <c r="G100" s="17"/>
      <c r="H100" s="279">
        <v>4700968166</v>
      </c>
      <c r="I100" s="109"/>
      <c r="J100" s="142">
        <v>3873671834</v>
      </c>
      <c r="K100" s="109"/>
      <c r="L100" s="4">
        <v>3897859382</v>
      </c>
    </row>
    <row r="101" spans="1:12" ht="19.5" customHeight="1">
      <c r="A101" s="15" t="s">
        <v>79</v>
      </c>
      <c r="D101" s="19"/>
      <c r="F101" s="122">
        <v>3473359364</v>
      </c>
      <c r="G101" s="17"/>
      <c r="H101" s="348">
        <v>3272669869</v>
      </c>
      <c r="I101" s="109"/>
      <c r="J101" s="122">
        <v>3823185053</v>
      </c>
      <c r="K101" s="109"/>
      <c r="L101" s="10">
        <v>3687141929</v>
      </c>
    </row>
    <row r="102" spans="1:12" ht="8.1" customHeight="1">
      <c r="A102" s="15"/>
      <c r="D102" s="19"/>
      <c r="F102" s="121"/>
      <c r="G102" s="16"/>
      <c r="H102" s="16"/>
      <c r="I102" s="16"/>
      <c r="J102" s="121"/>
      <c r="K102" s="16"/>
    </row>
    <row r="103" spans="1:12" ht="19.5" customHeight="1">
      <c r="A103" s="14" t="s">
        <v>9</v>
      </c>
      <c r="D103" s="19"/>
      <c r="F103" s="122">
        <f>SUM(F93:F101)</f>
        <v>200573911143</v>
      </c>
      <c r="G103" s="17"/>
      <c r="H103" s="20">
        <f>SUM(H93:H101)</f>
        <v>157449010498</v>
      </c>
      <c r="I103" s="17"/>
      <c r="J103" s="122">
        <f>SUM(J93:J101)</f>
        <v>188613875679</v>
      </c>
      <c r="K103" s="17"/>
      <c r="L103" s="20">
        <f>SUM(L93:L101)</f>
        <v>144265138750</v>
      </c>
    </row>
    <row r="104" spans="1:12" ht="8.1" customHeight="1">
      <c r="A104" s="14"/>
      <c r="D104" s="19"/>
      <c r="F104" s="135"/>
      <c r="G104" s="26"/>
      <c r="H104" s="26"/>
      <c r="I104" s="26"/>
      <c r="J104" s="135"/>
      <c r="K104" s="26"/>
    </row>
    <row r="105" spans="1:12" ht="19.5" customHeight="1">
      <c r="A105" s="14" t="s">
        <v>10</v>
      </c>
      <c r="D105" s="19"/>
      <c r="F105" s="122">
        <f>F89+F103</f>
        <v>239050039303</v>
      </c>
      <c r="G105" s="17"/>
      <c r="H105" s="20">
        <f>H89+H103</f>
        <v>186069228174</v>
      </c>
      <c r="I105" s="17"/>
      <c r="J105" s="122">
        <f>J89+J103</f>
        <v>227930241743</v>
      </c>
      <c r="K105" s="17"/>
      <c r="L105" s="20">
        <f>L89+L103</f>
        <v>181469724346</v>
      </c>
    </row>
    <row r="106" spans="1:12" ht="19.5" customHeight="1">
      <c r="A106" s="1"/>
      <c r="F106" s="16"/>
      <c r="G106" s="16"/>
      <c r="H106" s="16"/>
      <c r="I106" s="16"/>
      <c r="J106" s="16"/>
      <c r="K106" s="16"/>
    </row>
    <row r="107" spans="1:12" ht="19.5" customHeight="1">
      <c r="A107" s="1"/>
      <c r="F107" s="16"/>
      <c r="G107" s="16"/>
      <c r="H107" s="16"/>
      <c r="I107" s="16"/>
      <c r="J107" s="16"/>
      <c r="K107" s="16"/>
    </row>
    <row r="108" spans="1:12" ht="3.75" customHeight="1">
      <c r="A108" s="1"/>
      <c r="F108" s="16"/>
      <c r="G108" s="16"/>
      <c r="H108" s="16"/>
      <c r="I108" s="16"/>
      <c r="J108" s="16"/>
      <c r="K108" s="16"/>
    </row>
    <row r="109" spans="1:12" ht="22.15" customHeight="1">
      <c r="A109" s="9" t="str">
        <f>A57</f>
        <v>หมายเหตุประกอบงบเงินรวมและงบการเงินเฉพาะกิจการเป็นส่วนหนึ่งของงบการเงินนี้</v>
      </c>
      <c r="B109" s="9"/>
      <c r="C109" s="9"/>
      <c r="D109" s="8"/>
      <c r="E109" s="9"/>
      <c r="F109" s="10"/>
      <c r="G109" s="9"/>
      <c r="H109" s="10"/>
      <c r="I109" s="8"/>
      <c r="J109" s="10"/>
      <c r="K109" s="9"/>
      <c r="L109" s="40"/>
    </row>
    <row r="110" spans="1:12" ht="21.75" customHeight="1">
      <c r="A110" s="1" t="str">
        <f>A58</f>
        <v>บริษัท ไทยออยล์ จำกัด (มหาชน)</v>
      </c>
      <c r="B110" s="1"/>
      <c r="C110" s="1"/>
    </row>
    <row r="111" spans="1:12" ht="21.75" customHeight="1">
      <c r="A111" s="1" t="s">
        <v>21</v>
      </c>
      <c r="B111" s="1"/>
      <c r="C111" s="1"/>
    </row>
    <row r="112" spans="1:12" ht="21.75" customHeight="1">
      <c r="A112" s="7" t="str">
        <f>A3</f>
        <v>ณ วันที่ 31 ธันวาคม พ.ศ. 2564</v>
      </c>
      <c r="B112" s="7"/>
      <c r="C112" s="7"/>
      <c r="D112" s="8"/>
      <c r="E112" s="9"/>
      <c r="F112" s="10"/>
      <c r="G112" s="9"/>
      <c r="H112" s="10"/>
      <c r="I112" s="8"/>
      <c r="J112" s="10"/>
      <c r="K112" s="9"/>
      <c r="L112" s="40"/>
    </row>
    <row r="113" spans="1:12" ht="19.5" customHeight="1"/>
    <row r="114" spans="1:12" s="2" customFormat="1" ht="19.5" customHeight="1">
      <c r="D114" s="11"/>
      <c r="E114" s="11"/>
      <c r="F114" s="364" t="s">
        <v>347</v>
      </c>
      <c r="G114" s="364"/>
      <c r="H114" s="364"/>
      <c r="I114" s="5"/>
      <c r="J114" s="364" t="s">
        <v>348</v>
      </c>
      <c r="K114" s="364"/>
      <c r="L114" s="364"/>
    </row>
    <row r="115" spans="1:12" s="2" customFormat="1" ht="19.5" customHeight="1">
      <c r="D115" s="11"/>
      <c r="E115" s="11"/>
      <c r="F115" s="11"/>
      <c r="G115" s="11"/>
      <c r="H115" s="11"/>
      <c r="I115" s="5"/>
      <c r="J115" s="11"/>
      <c r="K115" s="11"/>
      <c r="L115" s="5" t="s">
        <v>282</v>
      </c>
    </row>
    <row r="116" spans="1:12" ht="19.5" customHeight="1">
      <c r="A116" s="6"/>
      <c r="D116" s="12"/>
      <c r="E116" s="1"/>
      <c r="F116" s="5" t="s">
        <v>17</v>
      </c>
      <c r="G116" s="5"/>
      <c r="H116" s="5" t="s">
        <v>17</v>
      </c>
      <c r="I116" s="5"/>
      <c r="J116" s="5" t="s">
        <v>17</v>
      </c>
      <c r="K116" s="5"/>
      <c r="L116" s="5" t="s">
        <v>17</v>
      </c>
    </row>
    <row r="117" spans="1:12" ht="19.5" customHeight="1">
      <c r="D117" s="11"/>
      <c r="E117" s="1"/>
      <c r="F117" s="5" t="s">
        <v>197</v>
      </c>
      <c r="G117" s="1"/>
      <c r="H117" s="5" t="s">
        <v>130</v>
      </c>
      <c r="I117" s="11"/>
      <c r="J117" s="5" t="s">
        <v>197</v>
      </c>
      <c r="K117" s="1"/>
      <c r="L117" s="5" t="s">
        <v>130</v>
      </c>
    </row>
    <row r="118" spans="1:12" ht="19.5" customHeight="1">
      <c r="D118" s="343" t="s">
        <v>0</v>
      </c>
      <c r="E118" s="1"/>
      <c r="F118" s="13" t="s">
        <v>307</v>
      </c>
      <c r="G118" s="1"/>
      <c r="H118" s="13" t="s">
        <v>307</v>
      </c>
      <c r="I118" s="11"/>
      <c r="J118" s="13" t="s">
        <v>307</v>
      </c>
      <c r="K118" s="1"/>
      <c r="L118" s="13" t="s">
        <v>307</v>
      </c>
    </row>
    <row r="119" spans="1:12" ht="8.1" customHeight="1">
      <c r="D119" s="11"/>
      <c r="E119" s="1"/>
      <c r="F119" s="117"/>
      <c r="G119" s="11"/>
      <c r="H119" s="5"/>
      <c r="I119" s="1"/>
      <c r="J119" s="117"/>
      <c r="K119" s="1"/>
      <c r="L119" s="5"/>
    </row>
    <row r="120" spans="1:12" ht="19.5" customHeight="1">
      <c r="A120" s="1" t="s">
        <v>129</v>
      </c>
      <c r="D120" s="11"/>
      <c r="E120" s="1"/>
      <c r="F120" s="117"/>
      <c r="G120" s="11"/>
      <c r="H120" s="5"/>
      <c r="I120" s="1"/>
      <c r="J120" s="117"/>
      <c r="K120" s="1"/>
      <c r="L120" s="5"/>
    </row>
    <row r="121" spans="1:12" ht="8.1" customHeight="1">
      <c r="D121" s="11"/>
      <c r="E121" s="1"/>
      <c r="F121" s="117"/>
      <c r="G121" s="11"/>
      <c r="H121" s="5"/>
      <c r="I121" s="1"/>
      <c r="J121" s="117"/>
      <c r="K121" s="1"/>
      <c r="L121" s="5"/>
    </row>
    <row r="122" spans="1:12" ht="19.5" customHeight="1">
      <c r="A122" s="14" t="s">
        <v>92</v>
      </c>
      <c r="D122" s="11"/>
      <c r="E122" s="1"/>
      <c r="F122" s="143"/>
      <c r="G122" s="33"/>
      <c r="H122" s="33"/>
      <c r="I122" s="33"/>
      <c r="J122" s="143"/>
      <c r="K122" s="33"/>
      <c r="L122" s="5"/>
    </row>
    <row r="123" spans="1:12" ht="8.1" customHeight="1">
      <c r="A123" s="14"/>
      <c r="D123" s="11"/>
      <c r="E123" s="1"/>
      <c r="F123" s="143"/>
      <c r="G123" s="33"/>
      <c r="H123" s="33"/>
      <c r="I123" s="33"/>
      <c r="J123" s="143"/>
      <c r="K123" s="33"/>
      <c r="L123" s="5"/>
    </row>
    <row r="124" spans="1:12" ht="19.5" customHeight="1">
      <c r="A124" s="15" t="s">
        <v>11</v>
      </c>
      <c r="D124" s="11"/>
      <c r="E124" s="1"/>
      <c r="F124" s="144"/>
      <c r="G124" s="34"/>
      <c r="H124" s="34"/>
      <c r="I124" s="34"/>
      <c r="J124" s="144"/>
      <c r="K124" s="34"/>
      <c r="L124" s="5"/>
    </row>
    <row r="125" spans="1:12" ht="19.5" customHeight="1">
      <c r="A125" s="15"/>
      <c r="B125" s="15" t="s">
        <v>95</v>
      </c>
      <c r="D125" s="11"/>
      <c r="E125" s="1"/>
      <c r="F125" s="144"/>
      <c r="G125" s="34"/>
      <c r="H125" s="34"/>
      <c r="I125" s="34"/>
      <c r="J125" s="144"/>
      <c r="K125" s="34"/>
      <c r="L125" s="5"/>
    </row>
    <row r="126" spans="1:12" ht="19.5" customHeight="1">
      <c r="A126" s="15"/>
      <c r="C126" s="3" t="s">
        <v>155</v>
      </c>
      <c r="D126" s="11"/>
      <c r="E126" s="1"/>
      <c r="F126" s="144"/>
      <c r="G126" s="34"/>
      <c r="H126" s="34"/>
      <c r="I126" s="34"/>
      <c r="J126" s="144"/>
      <c r="K126" s="34"/>
      <c r="L126" s="5"/>
    </row>
    <row r="127" spans="1:12" ht="19.5" customHeight="1" thickBot="1">
      <c r="A127" s="6"/>
      <c r="B127" s="6"/>
      <c r="C127" s="3" t="s">
        <v>156</v>
      </c>
      <c r="D127" s="11"/>
      <c r="E127" s="1"/>
      <c r="F127" s="126">
        <v>20400278730</v>
      </c>
      <c r="G127" s="17"/>
      <c r="H127" s="27">
        <v>20400278730</v>
      </c>
      <c r="I127" s="17"/>
      <c r="J127" s="126">
        <v>20400278730</v>
      </c>
      <c r="K127" s="17"/>
      <c r="L127" s="27">
        <v>20400278730</v>
      </c>
    </row>
    <row r="128" spans="1:12" ht="8.1" customHeight="1" thickTop="1">
      <c r="A128" s="6"/>
      <c r="B128" s="15"/>
      <c r="D128" s="11"/>
      <c r="E128" s="1"/>
      <c r="F128" s="120"/>
      <c r="G128" s="17"/>
      <c r="H128" s="17"/>
      <c r="I128" s="17"/>
      <c r="J128" s="120"/>
      <c r="K128" s="17"/>
      <c r="L128" s="5"/>
    </row>
    <row r="129" spans="1:14" ht="19.5" customHeight="1">
      <c r="A129" s="15" t="s">
        <v>39</v>
      </c>
      <c r="B129" s="15"/>
      <c r="D129" s="11"/>
      <c r="E129" s="1"/>
      <c r="F129" s="120"/>
      <c r="G129" s="17"/>
      <c r="H129" s="6"/>
      <c r="I129" s="110"/>
      <c r="J129" s="145"/>
      <c r="K129" s="110"/>
      <c r="L129" s="5"/>
    </row>
    <row r="130" spans="1:14" ht="19.5" customHeight="1">
      <c r="A130" s="15"/>
      <c r="B130" s="15"/>
      <c r="C130" s="3" t="s">
        <v>155</v>
      </c>
      <c r="D130" s="11"/>
      <c r="E130" s="1"/>
      <c r="F130" s="120"/>
      <c r="G130" s="17"/>
      <c r="H130" s="111"/>
      <c r="I130" s="110"/>
      <c r="J130" s="145"/>
      <c r="K130" s="110"/>
      <c r="L130" s="5"/>
    </row>
    <row r="131" spans="1:14" ht="19.5" customHeight="1">
      <c r="A131" s="15"/>
      <c r="B131" s="15"/>
      <c r="C131" s="3" t="s">
        <v>157</v>
      </c>
      <c r="D131" s="11"/>
      <c r="E131" s="1"/>
      <c r="F131" s="145">
        <v>20400278730</v>
      </c>
      <c r="G131" s="17"/>
      <c r="H131" s="111">
        <v>20400278730</v>
      </c>
      <c r="I131" s="110"/>
      <c r="J131" s="145">
        <v>20400278730</v>
      </c>
      <c r="K131" s="110"/>
      <c r="L131" s="111">
        <v>20400278730</v>
      </c>
    </row>
    <row r="132" spans="1:14" ht="19.5" customHeight="1">
      <c r="A132" s="15" t="s">
        <v>51</v>
      </c>
      <c r="B132" s="15"/>
      <c r="D132" s="11"/>
      <c r="E132" s="1"/>
      <c r="F132" s="145">
        <v>2456261491</v>
      </c>
      <c r="G132" s="17"/>
      <c r="H132" s="111">
        <v>2456261491</v>
      </c>
      <c r="I132" s="110"/>
      <c r="J132" s="145">
        <v>2456261491</v>
      </c>
      <c r="K132" s="110"/>
      <c r="L132" s="111">
        <v>2456261491</v>
      </c>
    </row>
    <row r="133" spans="1:14" ht="19.5" customHeight="1">
      <c r="A133" s="15" t="s">
        <v>193</v>
      </c>
      <c r="D133" s="161">
        <v>40</v>
      </c>
      <c r="E133" s="1"/>
      <c r="F133" s="120">
        <v>-6665433461</v>
      </c>
      <c r="G133" s="17"/>
      <c r="H133" s="279">
        <v>-2117542948</v>
      </c>
      <c r="I133" s="110"/>
      <c r="J133" s="145">
        <v>-17970817850</v>
      </c>
      <c r="K133" s="110"/>
      <c r="L133" s="105">
        <v>0</v>
      </c>
    </row>
    <row r="134" spans="1:14" ht="19.5" customHeight="1">
      <c r="A134" s="15" t="s">
        <v>203</v>
      </c>
      <c r="D134" s="161">
        <v>15</v>
      </c>
      <c r="E134" s="1"/>
      <c r="F134" s="120">
        <v>0</v>
      </c>
      <c r="G134" s="17"/>
      <c r="H134" s="279">
        <v>100556041</v>
      </c>
      <c r="I134" s="110"/>
      <c r="J134" s="145">
        <v>0</v>
      </c>
      <c r="K134" s="110"/>
      <c r="L134" s="105">
        <v>0</v>
      </c>
    </row>
    <row r="135" spans="1:14" ht="19.5" customHeight="1">
      <c r="A135" s="15" t="s">
        <v>91</v>
      </c>
      <c r="D135" s="161"/>
      <c r="E135" s="1"/>
      <c r="F135" s="120"/>
      <c r="G135" s="17"/>
      <c r="H135" s="17"/>
      <c r="I135" s="17"/>
      <c r="J135" s="120"/>
      <c r="K135" s="17"/>
      <c r="L135" s="5"/>
    </row>
    <row r="136" spans="1:14" ht="19.5" customHeight="1">
      <c r="A136" s="6"/>
      <c r="B136" s="15" t="s">
        <v>96</v>
      </c>
      <c r="D136" s="161"/>
      <c r="E136" s="1"/>
      <c r="F136" s="120"/>
      <c r="G136" s="17"/>
      <c r="H136" s="17"/>
      <c r="I136" s="17"/>
      <c r="J136" s="120"/>
      <c r="K136" s="17"/>
      <c r="L136" s="5"/>
    </row>
    <row r="137" spans="1:14" ht="19.5" customHeight="1">
      <c r="A137" s="6"/>
      <c r="B137" s="6"/>
      <c r="C137" s="158" t="s">
        <v>158</v>
      </c>
      <c r="D137" s="161"/>
      <c r="E137" s="1"/>
      <c r="F137" s="120">
        <v>2040027873</v>
      </c>
      <c r="G137" s="17"/>
      <c r="H137" s="279">
        <v>2040027873</v>
      </c>
      <c r="I137" s="112"/>
      <c r="J137" s="146">
        <v>2040027873</v>
      </c>
      <c r="K137" s="112"/>
      <c r="L137" s="113">
        <v>2040027873</v>
      </c>
    </row>
    <row r="138" spans="1:14" ht="19.5" customHeight="1">
      <c r="A138" s="6"/>
      <c r="B138" s="6"/>
      <c r="C138" s="158" t="s">
        <v>159</v>
      </c>
      <c r="D138" s="163"/>
      <c r="E138" s="1"/>
      <c r="F138" s="120">
        <v>244500000</v>
      </c>
      <c r="G138" s="17"/>
      <c r="H138" s="279">
        <v>244500000</v>
      </c>
      <c r="I138" s="112"/>
      <c r="J138" s="146">
        <v>244500000</v>
      </c>
      <c r="K138" s="112"/>
      <c r="L138" s="113">
        <v>244500000</v>
      </c>
    </row>
    <row r="139" spans="1:14" ht="19.5" customHeight="1">
      <c r="A139" s="6"/>
      <c r="B139" s="15" t="s">
        <v>57</v>
      </c>
      <c r="C139" s="15"/>
      <c r="D139" s="163"/>
      <c r="E139" s="1"/>
      <c r="F139" s="120">
        <v>103544202130</v>
      </c>
      <c r="G139" s="17"/>
      <c r="H139" s="279">
        <v>93645317073</v>
      </c>
      <c r="I139" s="114"/>
      <c r="J139" s="146">
        <v>93194531581</v>
      </c>
      <c r="K139" s="114"/>
      <c r="L139" s="4">
        <v>71193998608</v>
      </c>
    </row>
    <row r="140" spans="1:14" ht="19.5" customHeight="1">
      <c r="A140" s="15" t="s">
        <v>34</v>
      </c>
      <c r="D140" s="163"/>
      <c r="E140" s="1"/>
      <c r="F140" s="120">
        <v>-1151622764</v>
      </c>
      <c r="G140" s="17"/>
      <c r="H140" s="279">
        <v>-534595620</v>
      </c>
      <c r="I140" s="164"/>
      <c r="J140" s="146">
        <v>-2137488608</v>
      </c>
      <c r="K140" s="164"/>
      <c r="L140" s="4">
        <v>-202083422</v>
      </c>
    </row>
    <row r="141" spans="1:14" ht="19.5" customHeight="1">
      <c r="A141" s="15" t="s">
        <v>346</v>
      </c>
      <c r="D141" s="163"/>
      <c r="E141" s="1"/>
      <c r="F141" s="120"/>
      <c r="G141" s="17"/>
      <c r="H141" s="279"/>
      <c r="I141" s="164"/>
      <c r="J141" s="146"/>
      <c r="K141" s="164"/>
      <c r="L141" s="4"/>
    </row>
    <row r="142" spans="1:14" ht="19.5" customHeight="1">
      <c r="A142" s="6"/>
      <c r="B142" s="3" t="s">
        <v>344</v>
      </c>
      <c r="D142" s="161">
        <v>15</v>
      </c>
      <c r="E142" s="1"/>
      <c r="F142" s="122">
        <v>12530179</v>
      </c>
      <c r="G142" s="17"/>
      <c r="H142" s="348">
        <v>-5838725</v>
      </c>
      <c r="I142" s="114"/>
      <c r="J142" s="147">
        <v>0</v>
      </c>
      <c r="K142" s="114"/>
      <c r="L142" s="174">
        <v>0</v>
      </c>
      <c r="N142" s="352"/>
    </row>
    <row r="143" spans="1:14" ht="8.1" customHeight="1">
      <c r="A143" s="15"/>
      <c r="D143" s="163"/>
      <c r="E143" s="1"/>
      <c r="F143" s="120"/>
      <c r="G143" s="17"/>
      <c r="H143" s="17"/>
      <c r="I143" s="17"/>
      <c r="J143" s="120"/>
      <c r="K143" s="17"/>
      <c r="L143" s="5"/>
    </row>
    <row r="144" spans="1:14" ht="19.5" customHeight="1">
      <c r="A144" s="35" t="s">
        <v>133</v>
      </c>
      <c r="B144" s="1"/>
      <c r="D144" s="163"/>
      <c r="E144" s="1"/>
      <c r="F144" s="120">
        <f>SUM(F131:F142)</f>
        <v>120880744178</v>
      </c>
      <c r="G144" s="17"/>
      <c r="H144" s="17">
        <f>SUM(H131:H142)</f>
        <v>116228963915</v>
      </c>
      <c r="I144" s="17"/>
      <c r="J144" s="120">
        <f>SUM(J131:J142)</f>
        <v>98227293217</v>
      </c>
      <c r="K144" s="17"/>
      <c r="L144" s="17">
        <f>SUM(L131:L142)</f>
        <v>96132983280</v>
      </c>
    </row>
    <row r="145" spans="1:12" ht="19.5" customHeight="1">
      <c r="A145" s="36" t="s">
        <v>237</v>
      </c>
      <c r="B145" s="1"/>
      <c r="D145" s="161">
        <v>41</v>
      </c>
      <c r="E145" s="1"/>
      <c r="F145" s="120">
        <v>0</v>
      </c>
      <c r="G145" s="17"/>
      <c r="H145" s="17">
        <v>0</v>
      </c>
      <c r="I145" s="17"/>
      <c r="J145" s="120">
        <v>0</v>
      </c>
      <c r="K145" s="17"/>
      <c r="L145" s="17">
        <v>7838275879</v>
      </c>
    </row>
    <row r="146" spans="1:12" ht="19.5" customHeight="1">
      <c r="A146" s="36" t="s">
        <v>23</v>
      </c>
      <c r="D146" s="161">
        <v>31</v>
      </c>
      <c r="E146" s="1"/>
      <c r="F146" s="122">
        <v>2213335971</v>
      </c>
      <c r="G146" s="17"/>
      <c r="H146" s="116">
        <v>3889467780</v>
      </c>
      <c r="I146" s="115"/>
      <c r="J146" s="147">
        <v>0</v>
      </c>
      <c r="K146" s="115"/>
      <c r="L146" s="174">
        <v>0</v>
      </c>
    </row>
    <row r="147" spans="1:12" ht="8.1" customHeight="1">
      <c r="A147" s="36"/>
      <c r="D147" s="11"/>
      <c r="E147" s="1"/>
      <c r="F147" s="120"/>
      <c r="G147" s="17"/>
      <c r="H147" s="17"/>
      <c r="I147" s="17"/>
      <c r="J147" s="120"/>
      <c r="K147" s="17"/>
      <c r="L147" s="5"/>
    </row>
    <row r="148" spans="1:12" ht="19.5" customHeight="1">
      <c r="A148" s="14" t="s">
        <v>93</v>
      </c>
      <c r="D148" s="11"/>
      <c r="E148" s="1"/>
      <c r="F148" s="122">
        <f>SUM(F144:F146)</f>
        <v>123094080149</v>
      </c>
      <c r="G148" s="17"/>
      <c r="H148" s="20">
        <f>SUM(H144:H146)</f>
        <v>120118431695</v>
      </c>
      <c r="I148" s="17"/>
      <c r="J148" s="122">
        <f>SUM(J144:J146)</f>
        <v>98227293217</v>
      </c>
      <c r="K148" s="17"/>
      <c r="L148" s="20">
        <f>SUM(L144:L146)</f>
        <v>103971259159</v>
      </c>
    </row>
    <row r="149" spans="1:12" ht="8.1" customHeight="1">
      <c r="A149" s="14"/>
      <c r="D149" s="11"/>
      <c r="E149" s="1"/>
      <c r="F149" s="121"/>
      <c r="G149" s="16"/>
      <c r="H149" s="16"/>
      <c r="I149" s="16"/>
      <c r="J149" s="121"/>
      <c r="K149" s="16"/>
      <c r="L149" s="5"/>
    </row>
    <row r="150" spans="1:12" ht="19.5" customHeight="1" thickBot="1">
      <c r="A150" s="14" t="s">
        <v>94</v>
      </c>
      <c r="D150" s="11"/>
      <c r="E150" s="1"/>
      <c r="F150" s="126">
        <f>F148+F105</f>
        <v>362144119452</v>
      </c>
      <c r="G150" s="16"/>
      <c r="H150" s="27">
        <f>H148+H105</f>
        <v>306187659869</v>
      </c>
      <c r="I150" s="16"/>
      <c r="J150" s="126">
        <f>J148+J105</f>
        <v>326157534960</v>
      </c>
      <c r="K150" s="16"/>
      <c r="L150" s="27">
        <f>L148+L105</f>
        <v>285440983505</v>
      </c>
    </row>
    <row r="151" spans="1:12" ht="19.5" customHeight="1" thickTop="1">
      <c r="D151" s="11"/>
      <c r="E151" s="1"/>
      <c r="F151" s="37"/>
      <c r="G151" s="38"/>
      <c r="H151" s="37"/>
      <c r="I151" s="39"/>
      <c r="J151" s="37"/>
      <c r="K151" s="39"/>
      <c r="L151" s="37"/>
    </row>
    <row r="152" spans="1:12" ht="19.5" customHeight="1">
      <c r="D152" s="11"/>
      <c r="E152" s="1"/>
      <c r="F152" s="5"/>
      <c r="G152" s="11"/>
      <c r="H152" s="5"/>
      <c r="I152" s="1"/>
      <c r="J152" s="5"/>
      <c r="K152" s="1"/>
      <c r="L152" s="5"/>
    </row>
    <row r="153" spans="1:12" ht="19.5" customHeight="1">
      <c r="D153" s="11"/>
      <c r="E153" s="1"/>
      <c r="F153" s="5"/>
      <c r="G153" s="11"/>
      <c r="H153" s="5"/>
      <c r="I153" s="1"/>
      <c r="J153" s="5"/>
      <c r="K153" s="1"/>
      <c r="L153" s="5"/>
    </row>
    <row r="154" spans="1:12" ht="19.5" customHeight="1">
      <c r="D154" s="11"/>
      <c r="E154" s="1"/>
      <c r="F154" s="5"/>
      <c r="G154" s="11"/>
      <c r="H154" s="5"/>
      <c r="I154" s="1"/>
      <c r="J154" s="5"/>
      <c r="K154" s="1"/>
      <c r="L154" s="5"/>
    </row>
    <row r="155" spans="1:12" ht="19.5" customHeight="1">
      <c r="D155" s="11"/>
      <c r="E155" s="1"/>
      <c r="F155" s="5"/>
      <c r="G155" s="11"/>
      <c r="H155" s="5"/>
      <c r="I155" s="1"/>
      <c r="J155" s="5"/>
      <c r="K155" s="1"/>
      <c r="L155" s="5"/>
    </row>
    <row r="156" spans="1:12" ht="19.5" customHeight="1">
      <c r="D156" s="11"/>
      <c r="E156" s="1"/>
      <c r="F156" s="5"/>
      <c r="G156" s="11"/>
      <c r="H156" s="5"/>
      <c r="I156" s="1"/>
      <c r="J156" s="5"/>
      <c r="K156" s="1"/>
      <c r="L156" s="5"/>
    </row>
    <row r="157" spans="1:12" ht="19.5" customHeight="1">
      <c r="D157" s="11"/>
      <c r="E157" s="1"/>
      <c r="F157" s="5"/>
      <c r="G157" s="11"/>
      <c r="H157" s="5"/>
      <c r="I157" s="1"/>
      <c r="J157" s="5"/>
      <c r="K157" s="1"/>
      <c r="L157" s="5"/>
    </row>
    <row r="158" spans="1:12" ht="19.5" customHeight="1">
      <c r="D158" s="11"/>
      <c r="E158" s="1"/>
      <c r="F158" s="5"/>
      <c r="G158" s="11"/>
      <c r="H158" s="5"/>
      <c r="I158" s="1"/>
      <c r="J158" s="5"/>
      <c r="K158" s="1"/>
      <c r="L158" s="5"/>
    </row>
    <row r="159" spans="1:12" ht="18.75" customHeight="1">
      <c r="D159" s="11"/>
      <c r="E159" s="1"/>
      <c r="F159" s="5"/>
      <c r="G159" s="11"/>
      <c r="H159" s="5"/>
      <c r="I159" s="1"/>
      <c r="J159" s="5"/>
      <c r="K159" s="1"/>
      <c r="L159" s="5"/>
    </row>
    <row r="160" spans="1:12" ht="4.5" customHeight="1">
      <c r="D160" s="11"/>
      <c r="E160" s="1"/>
      <c r="F160" s="5"/>
      <c r="G160" s="11"/>
      <c r="H160" s="5"/>
      <c r="I160" s="1"/>
      <c r="J160" s="5"/>
      <c r="K160" s="1"/>
      <c r="L160" s="5"/>
    </row>
    <row r="161" spans="1:12" ht="22.15" customHeight="1">
      <c r="A161" s="9" t="str">
        <f>+A57</f>
        <v>หมายเหตุประกอบงบเงินรวมและงบการเงินเฉพาะกิจการเป็นส่วนหนึ่งของงบการเงินนี้</v>
      </c>
      <c r="B161" s="9"/>
      <c r="C161" s="9"/>
      <c r="D161" s="8"/>
      <c r="E161" s="9"/>
      <c r="F161" s="10"/>
      <c r="G161" s="40"/>
      <c r="H161" s="10"/>
      <c r="I161" s="10"/>
      <c r="J161" s="10"/>
      <c r="K161" s="40"/>
      <c r="L161" s="40"/>
    </row>
  </sheetData>
  <mergeCells count="7">
    <mergeCell ref="F5:H5"/>
    <mergeCell ref="F62:H62"/>
    <mergeCell ref="A68:C68"/>
    <mergeCell ref="F114:H114"/>
    <mergeCell ref="J5:L5"/>
    <mergeCell ref="J114:L114"/>
    <mergeCell ref="J62:L62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Header xml:space="preserve">&amp;C
</oddHeader>
    <oddFooter>&amp;R&amp;13&amp;P</oddFooter>
  </headerFooter>
  <rowBreaks count="2" manualBreakCount="2">
    <brk id="57" max="11" man="1"/>
    <brk id="109" max="11" man="1"/>
  </rowBreaks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topLeftCell="A97" zoomScaleNormal="100" zoomScaleSheetLayoutView="90" workbookViewId="0">
      <selection activeCell="C116" sqref="C116"/>
    </sheetView>
  </sheetViews>
  <sheetFormatPr defaultColWidth="9.140625" defaultRowHeight="19.5" customHeight="1"/>
  <cols>
    <col min="1" max="2" width="1.42578125" style="3" customWidth="1"/>
    <col min="3" max="3" width="49.28515625" style="3" customWidth="1"/>
    <col min="4" max="4" width="8.140625" style="2" customWidth="1"/>
    <col min="5" max="5" width="0.7109375" style="3" customWidth="1"/>
    <col min="6" max="6" width="15.7109375" style="16" bestFit="1" customWidth="1"/>
    <col min="7" max="7" width="0.7109375" style="16" customWidth="1"/>
    <col min="8" max="8" width="15.7109375" style="16" bestFit="1" customWidth="1"/>
    <col min="9" max="9" width="0.7109375" style="16" customWidth="1"/>
    <col min="10" max="10" width="15.7109375" style="16" bestFit="1" customWidth="1"/>
    <col min="11" max="11" width="0.7109375" style="16" customWidth="1"/>
    <col min="12" max="12" width="16.140625" style="16" bestFit="1" customWidth="1"/>
    <col min="13" max="15" width="9.140625" style="6"/>
    <col min="16" max="16" width="10.140625" style="6" bestFit="1" customWidth="1"/>
    <col min="17" max="16384" width="9.140625" style="6"/>
  </cols>
  <sheetData>
    <row r="1" spans="1:12" ht="21" customHeight="1">
      <c r="A1" s="1" t="s">
        <v>98</v>
      </c>
      <c r="B1" s="1"/>
      <c r="C1" s="1"/>
      <c r="L1" s="41"/>
    </row>
    <row r="2" spans="1:12" ht="21" customHeight="1">
      <c r="A2" s="1" t="s">
        <v>116</v>
      </c>
      <c r="B2" s="1"/>
      <c r="C2" s="1"/>
    </row>
    <row r="3" spans="1:12" ht="21" customHeight="1">
      <c r="A3" s="7" t="s">
        <v>306</v>
      </c>
      <c r="B3" s="7"/>
      <c r="C3" s="7"/>
      <c r="D3" s="8"/>
      <c r="E3" s="9"/>
      <c r="F3" s="25"/>
      <c r="G3" s="25"/>
      <c r="H3" s="25"/>
      <c r="I3" s="25"/>
      <c r="J3" s="25"/>
      <c r="K3" s="25"/>
      <c r="L3" s="25"/>
    </row>
    <row r="4" spans="1:12" ht="20.100000000000001" customHeight="1"/>
    <row r="5" spans="1:12" ht="20.100000000000001" customHeight="1">
      <c r="A5" s="6"/>
      <c r="D5" s="12"/>
      <c r="E5" s="1"/>
      <c r="F5" s="366" t="s">
        <v>347</v>
      </c>
      <c r="G5" s="366"/>
      <c r="H5" s="366"/>
      <c r="I5" s="41"/>
      <c r="J5" s="366" t="s">
        <v>348</v>
      </c>
      <c r="K5" s="366"/>
      <c r="L5" s="366"/>
    </row>
    <row r="6" spans="1:12" ht="20.100000000000001" customHeight="1">
      <c r="E6" s="1"/>
      <c r="F6" s="41" t="s">
        <v>197</v>
      </c>
      <c r="G6" s="41"/>
      <c r="H6" s="41" t="s">
        <v>130</v>
      </c>
      <c r="I6" s="41"/>
      <c r="J6" s="41" t="s">
        <v>197</v>
      </c>
      <c r="K6" s="41"/>
      <c r="L6" s="41" t="s">
        <v>130</v>
      </c>
    </row>
    <row r="7" spans="1:12" ht="20.100000000000001" customHeight="1">
      <c r="E7" s="1"/>
      <c r="F7" s="41"/>
      <c r="G7" s="41"/>
      <c r="H7" s="41" t="s">
        <v>246</v>
      </c>
      <c r="I7" s="41"/>
      <c r="J7" s="41"/>
      <c r="K7" s="41"/>
      <c r="L7" s="41" t="s">
        <v>223</v>
      </c>
    </row>
    <row r="8" spans="1:12" ht="20.100000000000001" customHeight="1">
      <c r="D8" s="343" t="s">
        <v>0</v>
      </c>
      <c r="E8" s="1"/>
      <c r="F8" s="67" t="s">
        <v>307</v>
      </c>
      <c r="G8" s="41"/>
      <c r="H8" s="67" t="s">
        <v>307</v>
      </c>
      <c r="I8" s="41"/>
      <c r="J8" s="67" t="s">
        <v>307</v>
      </c>
      <c r="K8" s="41"/>
      <c r="L8" s="67" t="s">
        <v>307</v>
      </c>
    </row>
    <row r="9" spans="1:12" ht="8.1" customHeight="1">
      <c r="D9" s="11"/>
      <c r="E9" s="1"/>
      <c r="F9" s="148"/>
      <c r="G9" s="41"/>
      <c r="H9" s="41"/>
      <c r="I9" s="41"/>
      <c r="J9" s="148"/>
      <c r="K9" s="41"/>
      <c r="L9" s="41"/>
    </row>
    <row r="10" spans="1:12" ht="20.100000000000001" customHeight="1">
      <c r="A10" s="15" t="s">
        <v>69</v>
      </c>
      <c r="D10" s="356">
        <v>9</v>
      </c>
      <c r="F10" s="135">
        <v>335827481182</v>
      </c>
      <c r="H10" s="17">
        <v>242839964812</v>
      </c>
      <c r="I10" s="17"/>
      <c r="J10" s="120">
        <v>348720943680</v>
      </c>
      <c r="K10" s="17"/>
      <c r="L10" s="17">
        <v>249242735476</v>
      </c>
    </row>
    <row r="11" spans="1:12" ht="20.100000000000001" customHeight="1">
      <c r="A11" s="15" t="s">
        <v>125</v>
      </c>
      <c r="D11" s="356"/>
      <c r="F11" s="166">
        <v>9668979625</v>
      </c>
      <c r="H11" s="20">
        <v>5073199938</v>
      </c>
      <c r="I11" s="17"/>
      <c r="J11" s="122">
        <v>9668979625</v>
      </c>
      <c r="K11" s="17"/>
      <c r="L11" s="20">
        <v>5073199938</v>
      </c>
    </row>
    <row r="12" spans="1:12" ht="8.1" customHeight="1">
      <c r="A12" s="15"/>
      <c r="D12" s="356"/>
      <c r="F12" s="120"/>
      <c r="H12" s="17"/>
      <c r="I12" s="17"/>
      <c r="J12" s="120"/>
      <c r="K12" s="17"/>
      <c r="L12" s="17"/>
    </row>
    <row r="13" spans="1:12" ht="20.100000000000001" customHeight="1">
      <c r="A13" s="14" t="s">
        <v>119</v>
      </c>
      <c r="D13" s="356"/>
      <c r="F13" s="120">
        <f>SUM(F10:F11)</f>
        <v>345496460807</v>
      </c>
      <c r="H13" s="17">
        <f>SUM(H10:H11)</f>
        <v>247913164750</v>
      </c>
      <c r="I13" s="17"/>
      <c r="J13" s="120">
        <f>SUM(J10:J11)</f>
        <v>358389923305</v>
      </c>
      <c r="K13" s="17"/>
      <c r="L13" s="17">
        <f>SUM(L10:L11)</f>
        <v>254315935414</v>
      </c>
    </row>
    <row r="14" spans="1:12" ht="20.100000000000001" customHeight="1">
      <c r="A14" s="15" t="s">
        <v>70</v>
      </c>
      <c r="D14" s="356"/>
      <c r="F14" s="122">
        <v>-319555257876</v>
      </c>
      <c r="H14" s="20">
        <v>-255300038168</v>
      </c>
      <c r="I14" s="17"/>
      <c r="J14" s="122">
        <v>-344128578079</v>
      </c>
      <c r="K14" s="17"/>
      <c r="L14" s="20">
        <v>-268300377489</v>
      </c>
    </row>
    <row r="15" spans="1:12" ht="8.1" customHeight="1">
      <c r="A15" s="15"/>
      <c r="D15" s="356"/>
      <c r="F15" s="120"/>
      <c r="H15" s="17"/>
      <c r="I15" s="17"/>
      <c r="J15" s="120"/>
      <c r="K15" s="17"/>
      <c r="L15" s="17"/>
    </row>
    <row r="16" spans="1:12" ht="20.100000000000001" customHeight="1">
      <c r="A16" s="14" t="s">
        <v>183</v>
      </c>
      <c r="D16" s="356"/>
      <c r="F16" s="120">
        <f>+F10+F14+F11</f>
        <v>25941202931</v>
      </c>
      <c r="H16" s="17">
        <f>+H10+H14+H11</f>
        <v>-7386873418</v>
      </c>
      <c r="I16" s="17"/>
      <c r="J16" s="120">
        <f>+J10+J14+J11</f>
        <v>14261345226</v>
      </c>
      <c r="K16" s="17"/>
      <c r="L16" s="17">
        <f>+L10+L14+L11</f>
        <v>-13984442075</v>
      </c>
    </row>
    <row r="17" spans="1:12" ht="20.100000000000001" customHeight="1">
      <c r="A17" s="15" t="s">
        <v>71</v>
      </c>
      <c r="D17" s="356"/>
      <c r="F17" s="124">
        <v>7213318</v>
      </c>
      <c r="H17" s="26">
        <v>14426635</v>
      </c>
      <c r="I17" s="17"/>
      <c r="J17" s="124">
        <v>22190408620</v>
      </c>
      <c r="K17" s="17"/>
      <c r="L17" s="23">
        <v>3716946935</v>
      </c>
    </row>
    <row r="18" spans="1:12" ht="20.100000000000001" customHeight="1">
      <c r="A18" s="15" t="s">
        <v>339</v>
      </c>
      <c r="D18" s="356"/>
      <c r="F18" s="121">
        <v>-2405585837</v>
      </c>
      <c r="H18" s="26">
        <v>-179069833</v>
      </c>
      <c r="I18" s="17"/>
      <c r="J18" s="120">
        <v>-2730635807</v>
      </c>
      <c r="K18" s="17"/>
      <c r="L18" s="17">
        <v>-398276840</v>
      </c>
    </row>
    <row r="19" spans="1:12" ht="20.100000000000001" customHeight="1">
      <c r="A19" s="15" t="s">
        <v>349</v>
      </c>
      <c r="D19" s="356"/>
      <c r="F19" s="120">
        <v>-4595089896</v>
      </c>
      <c r="H19" s="26">
        <v>1784371673</v>
      </c>
      <c r="I19" s="17"/>
      <c r="J19" s="120">
        <v>-4872883594</v>
      </c>
      <c r="K19" s="17"/>
      <c r="L19" s="17">
        <v>1692401376</v>
      </c>
    </row>
    <row r="20" spans="1:12" ht="20.100000000000001" customHeight="1">
      <c r="A20" s="155" t="s">
        <v>334</v>
      </c>
      <c r="D20" s="356"/>
      <c r="F20" s="120">
        <v>0</v>
      </c>
      <c r="H20" s="26">
        <v>5801433508</v>
      </c>
      <c r="I20" s="17"/>
      <c r="J20" s="120">
        <v>0</v>
      </c>
      <c r="K20" s="17"/>
      <c r="L20" s="16">
        <v>8964512221</v>
      </c>
    </row>
    <row r="21" spans="1:12" ht="20.100000000000001" customHeight="1">
      <c r="A21" s="15" t="s">
        <v>42</v>
      </c>
      <c r="D21" s="356">
        <v>32</v>
      </c>
      <c r="F21" s="120">
        <v>1128523168</v>
      </c>
      <c r="H21" s="26">
        <v>1100238496</v>
      </c>
      <c r="I21" s="17"/>
      <c r="J21" s="120">
        <v>2197621047</v>
      </c>
      <c r="K21" s="17"/>
      <c r="L21" s="17">
        <v>2890281975</v>
      </c>
    </row>
    <row r="22" spans="1:12" ht="20.100000000000001" customHeight="1">
      <c r="A22" s="18" t="s">
        <v>72</v>
      </c>
      <c r="D22" s="356"/>
      <c r="F22" s="120">
        <v>-769732834</v>
      </c>
      <c r="H22" s="26">
        <v>-538453745</v>
      </c>
      <c r="I22" s="17"/>
      <c r="J22" s="120">
        <v>-52930608</v>
      </c>
      <c r="K22" s="17"/>
      <c r="L22" s="17">
        <v>-39983021</v>
      </c>
    </row>
    <row r="23" spans="1:12" ht="20.100000000000001" customHeight="1">
      <c r="A23" s="15" t="s">
        <v>27</v>
      </c>
      <c r="D23" s="356"/>
      <c r="F23" s="120">
        <v>-2286579017</v>
      </c>
      <c r="H23" s="26">
        <v>-2111100505</v>
      </c>
      <c r="I23" s="17"/>
      <c r="J23" s="120">
        <v>-2655039510</v>
      </c>
      <c r="K23" s="17"/>
      <c r="L23" s="17">
        <v>-2405358751</v>
      </c>
    </row>
    <row r="24" spans="1:12" ht="20.100000000000001" customHeight="1">
      <c r="A24" s="69" t="s">
        <v>176</v>
      </c>
      <c r="B24" s="6"/>
      <c r="C24" s="6"/>
      <c r="D24" s="161">
        <v>17</v>
      </c>
      <c r="F24" s="122">
        <v>1674639524</v>
      </c>
      <c r="H24" s="20">
        <v>2491670211</v>
      </c>
      <c r="I24" s="17"/>
      <c r="J24" s="150">
        <v>0</v>
      </c>
      <c r="K24" s="17"/>
      <c r="L24" s="20">
        <v>1560188671</v>
      </c>
    </row>
    <row r="25" spans="1:12" ht="8.1" customHeight="1">
      <c r="A25" s="15"/>
      <c r="D25" s="68"/>
      <c r="F25" s="120"/>
      <c r="H25" s="17"/>
      <c r="I25" s="17"/>
      <c r="J25" s="120"/>
      <c r="K25" s="17"/>
      <c r="L25" s="17"/>
    </row>
    <row r="26" spans="1:12" ht="20.100000000000001" customHeight="1">
      <c r="A26" s="344" t="s">
        <v>340</v>
      </c>
      <c r="B26" s="1"/>
      <c r="D26" s="68"/>
      <c r="F26" s="120">
        <f>SUM(F16:F24)</f>
        <v>18694591357</v>
      </c>
      <c r="H26" s="17">
        <f>SUM(H16:H24)</f>
        <v>976643022</v>
      </c>
      <c r="I26" s="17"/>
      <c r="J26" s="120">
        <f>SUM(J16:J24)</f>
        <v>28337885374</v>
      </c>
      <c r="K26" s="17"/>
      <c r="L26" s="17">
        <f>SUM(L16:L24)</f>
        <v>1996270491</v>
      </c>
    </row>
    <row r="27" spans="1:12" ht="20.100000000000001" customHeight="1">
      <c r="A27" s="69" t="s">
        <v>29</v>
      </c>
      <c r="D27" s="68"/>
      <c r="F27" s="122">
        <v>-3594681061</v>
      </c>
      <c r="H27" s="20">
        <v>-4292004926</v>
      </c>
      <c r="I27" s="17"/>
      <c r="J27" s="122">
        <v>-3213152344</v>
      </c>
      <c r="K27" s="17"/>
      <c r="L27" s="20">
        <v>-4223294672</v>
      </c>
    </row>
    <row r="28" spans="1:12" ht="8.1" customHeight="1">
      <c r="A28" s="69"/>
      <c r="D28" s="68"/>
      <c r="F28" s="120"/>
      <c r="H28" s="17"/>
      <c r="I28" s="17"/>
      <c r="J28" s="120"/>
      <c r="K28" s="17"/>
      <c r="L28" s="17"/>
    </row>
    <row r="29" spans="1:12" ht="20.100000000000001" customHeight="1">
      <c r="A29" s="70" t="s">
        <v>184</v>
      </c>
      <c r="D29" s="68"/>
      <c r="F29" s="120">
        <f>SUM(F26:F27)</f>
        <v>15099910296</v>
      </c>
      <c r="H29" s="17">
        <f>SUM(H26:H27)</f>
        <v>-3315361904</v>
      </c>
      <c r="I29" s="17"/>
      <c r="J29" s="120">
        <f>SUM(J26:J27)</f>
        <v>25124733030</v>
      </c>
      <c r="K29" s="17"/>
      <c r="L29" s="17">
        <f>SUM(L26:L27)</f>
        <v>-2227024181</v>
      </c>
    </row>
    <row r="30" spans="1:12" ht="20.100000000000001" customHeight="1">
      <c r="A30" s="15" t="s">
        <v>188</v>
      </c>
      <c r="D30" s="357">
        <v>34</v>
      </c>
      <c r="F30" s="122">
        <v>-2033501898</v>
      </c>
      <c r="H30" s="20">
        <v>646760727</v>
      </c>
      <c r="I30" s="17"/>
      <c r="J30" s="122">
        <v>-472298698</v>
      </c>
      <c r="K30" s="17"/>
      <c r="L30" s="20">
        <v>1376058131</v>
      </c>
    </row>
    <row r="31" spans="1:12" ht="8.1" customHeight="1">
      <c r="A31" s="15"/>
      <c r="D31" s="356"/>
      <c r="F31" s="120"/>
      <c r="H31" s="17"/>
      <c r="I31" s="17"/>
      <c r="J31" s="120"/>
      <c r="K31" s="17"/>
      <c r="L31" s="17"/>
    </row>
    <row r="32" spans="1:12" ht="20.100000000000001" customHeight="1">
      <c r="A32" s="70" t="s">
        <v>308</v>
      </c>
      <c r="D32" s="356"/>
      <c r="F32" s="120"/>
      <c r="H32" s="17"/>
      <c r="I32" s="17"/>
      <c r="J32" s="120"/>
      <c r="K32" s="17"/>
      <c r="L32" s="285"/>
    </row>
    <row r="33" spans="1:12" ht="20.100000000000001" customHeight="1">
      <c r="A33" s="70"/>
      <c r="B33" s="1" t="s">
        <v>204</v>
      </c>
      <c r="D33" s="356"/>
      <c r="F33" s="120">
        <f>SUM(F29:F30)</f>
        <v>13066408398</v>
      </c>
      <c r="H33" s="17">
        <f>SUM(H29:H30)</f>
        <v>-2668601177</v>
      </c>
      <c r="I33" s="17"/>
      <c r="J33" s="120">
        <f>SUM(J29:J30)</f>
        <v>24652434332</v>
      </c>
      <c r="K33" s="17"/>
      <c r="L33" s="17">
        <f>SUM(L29:L30)</f>
        <v>-850966050</v>
      </c>
    </row>
    <row r="34" spans="1:12" ht="20.100000000000001" customHeight="1">
      <c r="A34" s="18" t="s">
        <v>309</v>
      </c>
      <c r="B34" s="1"/>
      <c r="D34" s="356"/>
      <c r="F34" s="120"/>
      <c r="H34" s="17"/>
      <c r="I34" s="17"/>
      <c r="J34" s="120"/>
      <c r="K34" s="17"/>
      <c r="L34" s="17"/>
    </row>
    <row r="35" spans="1:12" ht="20.100000000000001" customHeight="1">
      <c r="A35" s="70"/>
      <c r="B35" s="3" t="s">
        <v>205</v>
      </c>
      <c r="D35" s="356">
        <v>15</v>
      </c>
      <c r="F35" s="122">
        <v>-63326717</v>
      </c>
      <c r="H35" s="20">
        <v>-213575352</v>
      </c>
      <c r="I35" s="17"/>
      <c r="J35" s="122">
        <v>0</v>
      </c>
      <c r="K35" s="17"/>
      <c r="L35" s="20">
        <v>0</v>
      </c>
    </row>
    <row r="36" spans="1:12" ht="7.5" customHeight="1">
      <c r="A36" s="15"/>
      <c r="D36" s="356"/>
      <c r="F36" s="120"/>
      <c r="H36" s="17"/>
      <c r="I36" s="17"/>
      <c r="J36" s="120"/>
      <c r="K36" s="17"/>
      <c r="L36" s="17"/>
    </row>
    <row r="37" spans="1:12" ht="20.100000000000001" customHeight="1" thickBot="1">
      <c r="A37" s="70" t="s">
        <v>308</v>
      </c>
      <c r="D37" s="356"/>
      <c r="F37" s="126">
        <f>F33+F35</f>
        <v>13003081681</v>
      </c>
      <c r="H37" s="27">
        <f>H33+H35</f>
        <v>-2882176529</v>
      </c>
      <c r="I37" s="17"/>
      <c r="J37" s="126">
        <f>J33+J35</f>
        <v>24652434332</v>
      </c>
      <c r="K37" s="17"/>
      <c r="L37" s="27">
        <f>L33+L35</f>
        <v>-850966050</v>
      </c>
    </row>
    <row r="38" spans="1:12" ht="16.899999999999999" customHeight="1" thickTop="1">
      <c r="A38" s="14"/>
      <c r="D38" s="356"/>
      <c r="F38" s="120"/>
      <c r="H38" s="17"/>
      <c r="I38" s="17"/>
      <c r="J38" s="120"/>
      <c r="K38" s="17"/>
      <c r="L38" s="17"/>
    </row>
    <row r="39" spans="1:12" ht="20.100000000000001" customHeight="1">
      <c r="A39" s="70" t="s">
        <v>185</v>
      </c>
      <c r="D39" s="356"/>
      <c r="F39" s="120"/>
      <c r="H39" s="17"/>
      <c r="I39" s="17"/>
      <c r="J39" s="120"/>
      <c r="K39" s="17"/>
      <c r="L39" s="17"/>
    </row>
    <row r="40" spans="1:12" ht="20.100000000000001" customHeight="1">
      <c r="A40" s="36" t="s">
        <v>99</v>
      </c>
      <c r="B40" s="3" t="s">
        <v>103</v>
      </c>
      <c r="D40" s="356"/>
      <c r="F40" s="120">
        <f>F41+F42</f>
        <v>12578025758</v>
      </c>
      <c r="H40" s="17">
        <f>H41+H42</f>
        <v>-3301407395</v>
      </c>
      <c r="I40" s="17"/>
      <c r="J40" s="120">
        <f>SUM(J41:J42)</f>
        <v>24652434332</v>
      </c>
      <c r="K40" s="17"/>
      <c r="L40" s="17">
        <f>SUM(L41:L42)</f>
        <v>-1488014107</v>
      </c>
    </row>
    <row r="41" spans="1:12" ht="20.100000000000001" customHeight="1">
      <c r="A41" s="36"/>
      <c r="B41" s="24" t="s">
        <v>206</v>
      </c>
      <c r="D41" s="356"/>
      <c r="F41" s="120">
        <v>12641352475</v>
      </c>
      <c r="H41" s="17">
        <v>-3087832043</v>
      </c>
      <c r="I41" s="17"/>
      <c r="J41" s="120">
        <v>24652434332</v>
      </c>
      <c r="K41" s="17"/>
      <c r="L41" s="17">
        <v>-1488014107</v>
      </c>
    </row>
    <row r="42" spans="1:12" ht="20.100000000000001" customHeight="1">
      <c r="A42" s="36" t="s">
        <v>100</v>
      </c>
      <c r="B42" s="24" t="s">
        <v>207</v>
      </c>
      <c r="D42" s="356"/>
      <c r="F42" s="120">
        <v>-63326717</v>
      </c>
      <c r="H42" s="17">
        <v>-213575352</v>
      </c>
      <c r="I42" s="17"/>
      <c r="J42" s="120">
        <v>0</v>
      </c>
      <c r="K42" s="17"/>
      <c r="L42" s="17">
        <v>0</v>
      </c>
    </row>
    <row r="43" spans="1:12" ht="8.1" customHeight="1">
      <c r="A43" s="36"/>
      <c r="D43" s="356"/>
      <c r="F43" s="120"/>
      <c r="H43" s="17"/>
      <c r="I43" s="17"/>
      <c r="J43" s="120"/>
      <c r="K43" s="17"/>
      <c r="L43" s="17"/>
    </row>
    <row r="44" spans="1:12" ht="20.100000000000001" customHeight="1">
      <c r="A44" s="36"/>
      <c r="B44" s="3" t="s">
        <v>237</v>
      </c>
      <c r="D44" s="356">
        <v>41</v>
      </c>
      <c r="F44" s="120">
        <v>0</v>
      </c>
      <c r="H44" s="17">
        <v>0</v>
      </c>
      <c r="I44" s="17"/>
      <c r="J44" s="120">
        <v>0</v>
      </c>
      <c r="K44" s="17"/>
      <c r="L44" s="17">
        <v>637048057</v>
      </c>
    </row>
    <row r="45" spans="1:12" ht="20.100000000000001" customHeight="1">
      <c r="A45" s="70"/>
      <c r="B45" s="3" t="s">
        <v>104</v>
      </c>
      <c r="D45" s="356">
        <v>31</v>
      </c>
      <c r="F45" s="122">
        <v>425055923</v>
      </c>
      <c r="H45" s="20">
        <v>419230866</v>
      </c>
      <c r="I45" s="17"/>
      <c r="J45" s="122">
        <v>0</v>
      </c>
      <c r="K45" s="17"/>
      <c r="L45" s="20">
        <v>0</v>
      </c>
    </row>
    <row r="46" spans="1:12" ht="8.1" customHeight="1">
      <c r="A46" s="36"/>
      <c r="D46" s="356"/>
      <c r="F46" s="120"/>
      <c r="H46" s="17"/>
      <c r="I46" s="17"/>
      <c r="J46" s="120"/>
      <c r="K46" s="17"/>
      <c r="L46" s="17"/>
    </row>
    <row r="47" spans="1:12" ht="19.5" customHeight="1" thickBot="1">
      <c r="A47" s="70" t="s">
        <v>308</v>
      </c>
      <c r="D47" s="356"/>
      <c r="F47" s="126">
        <f>F40+F45</f>
        <v>13003081681</v>
      </c>
      <c r="H47" s="27">
        <f>SUM(H41:H45)</f>
        <v>-2882176529</v>
      </c>
      <c r="I47" s="17"/>
      <c r="J47" s="126">
        <f>J40+J45</f>
        <v>24652434332</v>
      </c>
      <c r="K47" s="17"/>
      <c r="L47" s="27">
        <f>SUM(L41:L45)</f>
        <v>-850966050</v>
      </c>
    </row>
    <row r="48" spans="1:12" ht="19.5" customHeight="1" thickTop="1">
      <c r="A48" s="70"/>
      <c r="D48" s="356"/>
      <c r="F48" s="149"/>
      <c r="H48" s="71"/>
      <c r="I48" s="71"/>
      <c r="J48" s="149"/>
      <c r="K48" s="71"/>
      <c r="L48" s="71"/>
    </row>
    <row r="49" spans="1:12" ht="19.5" customHeight="1">
      <c r="A49" s="70" t="s">
        <v>352</v>
      </c>
      <c r="D49" s="356"/>
      <c r="F49" s="149"/>
      <c r="H49" s="71"/>
      <c r="I49" s="71"/>
      <c r="J49" s="149"/>
      <c r="K49" s="71"/>
      <c r="L49" s="71"/>
    </row>
    <row r="50" spans="1:12" ht="20.100000000000001" customHeight="1">
      <c r="A50" s="6"/>
      <c r="B50" s="70" t="s">
        <v>351</v>
      </c>
      <c r="D50" s="356">
        <v>36</v>
      </c>
      <c r="F50" s="165">
        <v>6.2</v>
      </c>
      <c r="H50" s="73">
        <v>-1.51</v>
      </c>
      <c r="I50" s="71"/>
      <c r="J50" s="165">
        <v>12.08</v>
      </c>
      <c r="K50" s="71"/>
      <c r="L50" s="73">
        <v>-0.73</v>
      </c>
    </row>
    <row r="51" spans="1:12" ht="20.100000000000001" customHeight="1">
      <c r="A51" s="70" t="s">
        <v>280</v>
      </c>
      <c r="D51" s="356">
        <v>36</v>
      </c>
      <c r="F51" s="165">
        <v>6.17</v>
      </c>
      <c r="G51" s="72"/>
      <c r="H51" s="73">
        <v>-1.62</v>
      </c>
      <c r="I51" s="73"/>
      <c r="J51" s="165">
        <v>12.08</v>
      </c>
      <c r="K51" s="73"/>
      <c r="L51" s="73">
        <v>-0.73</v>
      </c>
    </row>
    <row r="52" spans="1:12" ht="20.100000000000001" customHeight="1">
      <c r="A52" s="70"/>
      <c r="D52" s="68"/>
      <c r="F52" s="73"/>
      <c r="G52" s="72"/>
      <c r="H52" s="73"/>
      <c r="I52" s="73"/>
      <c r="J52" s="73"/>
      <c r="K52" s="73"/>
      <c r="L52" s="73"/>
    </row>
    <row r="53" spans="1:12" ht="20.100000000000001" customHeight="1">
      <c r="A53" s="70"/>
      <c r="D53" s="68"/>
      <c r="F53" s="73"/>
      <c r="G53" s="72"/>
      <c r="H53" s="73"/>
      <c r="I53" s="73"/>
      <c r="J53" s="73"/>
      <c r="K53" s="73"/>
      <c r="L53" s="73"/>
    </row>
    <row r="54" spans="1:12" ht="20.100000000000001" customHeight="1">
      <c r="A54" s="70"/>
      <c r="D54" s="68"/>
      <c r="F54" s="73"/>
      <c r="G54" s="72"/>
      <c r="H54" s="73"/>
      <c r="I54" s="73"/>
      <c r="J54" s="73"/>
      <c r="K54" s="73"/>
      <c r="L54" s="73"/>
    </row>
    <row r="55" spans="1:12" ht="20.100000000000001" customHeight="1">
      <c r="A55" s="70"/>
      <c r="D55" s="68"/>
      <c r="F55" s="73"/>
      <c r="G55" s="72"/>
      <c r="H55" s="73"/>
      <c r="I55" s="73"/>
      <c r="J55" s="73"/>
      <c r="K55" s="73"/>
      <c r="L55" s="73"/>
    </row>
    <row r="56" spans="1:12" ht="20.100000000000001" customHeight="1">
      <c r="A56" s="70"/>
      <c r="D56" s="68"/>
      <c r="F56" s="73"/>
      <c r="G56" s="72"/>
      <c r="H56" s="73"/>
      <c r="I56" s="73"/>
      <c r="J56" s="73"/>
      <c r="K56" s="73"/>
      <c r="L56" s="73"/>
    </row>
    <row r="57" spans="1:12" ht="21" customHeight="1">
      <c r="A57" s="70"/>
      <c r="D57" s="68"/>
      <c r="F57" s="73"/>
      <c r="G57" s="72"/>
      <c r="H57" s="73"/>
      <c r="I57" s="73"/>
      <c r="J57" s="73"/>
      <c r="K57" s="73"/>
      <c r="L57" s="73"/>
    </row>
    <row r="58" spans="1:12" ht="15" customHeight="1">
      <c r="A58" s="70"/>
      <c r="D58" s="68"/>
      <c r="F58" s="73"/>
      <c r="G58" s="72"/>
      <c r="H58" s="73"/>
      <c r="I58" s="73"/>
      <c r="J58" s="73"/>
      <c r="K58" s="73"/>
      <c r="L58" s="73"/>
    </row>
    <row r="59" spans="1:12" ht="22.15" customHeight="1">
      <c r="A59" s="9" t="str">
        <f>'TH 6-8'!A161</f>
        <v>หมายเหตุประกอบงบเงินรวมและงบการเงินเฉพาะกิจการเป็นส่วนหนึ่งของงบการเงินนี้</v>
      </c>
      <c r="B59" s="9"/>
      <c r="C59" s="9"/>
      <c r="D59" s="8"/>
      <c r="E59" s="9"/>
      <c r="F59" s="25"/>
      <c r="G59" s="25"/>
      <c r="H59" s="25"/>
      <c r="I59" s="25"/>
      <c r="J59" s="25"/>
      <c r="K59" s="25"/>
      <c r="L59" s="25"/>
    </row>
    <row r="60" spans="1:12" ht="21" customHeight="1">
      <c r="A60" s="1" t="str">
        <f>A1</f>
        <v>บริษัท ไทยออยล์ จำกัด (มหาชน)</v>
      </c>
      <c r="B60" s="1"/>
      <c r="C60" s="1"/>
      <c r="L60" s="41"/>
    </row>
    <row r="61" spans="1:12" ht="21" customHeight="1">
      <c r="A61" s="1" t="s">
        <v>25</v>
      </c>
      <c r="B61" s="1"/>
      <c r="C61" s="1"/>
    </row>
    <row r="62" spans="1:12" ht="21" customHeight="1">
      <c r="A62" s="7" t="str">
        <f>+A3</f>
        <v>สำหรับปีสิ้นสุดวันที่ 31 ธันวาคม พ.ศ. 2564</v>
      </c>
      <c r="B62" s="7"/>
      <c r="C62" s="7"/>
      <c r="D62" s="8"/>
      <c r="E62" s="9"/>
      <c r="F62" s="25"/>
      <c r="G62" s="25"/>
      <c r="H62" s="25"/>
      <c r="I62" s="25"/>
      <c r="J62" s="25"/>
      <c r="K62" s="25"/>
      <c r="L62" s="25"/>
    </row>
    <row r="64" spans="1:12" ht="19.149999999999999" customHeight="1">
      <c r="A64" s="6"/>
      <c r="D64" s="12"/>
      <c r="E64" s="1"/>
      <c r="F64" s="366" t="s">
        <v>347</v>
      </c>
      <c r="G64" s="366"/>
      <c r="H64" s="366"/>
      <c r="I64" s="41"/>
      <c r="J64" s="366" t="s">
        <v>348</v>
      </c>
      <c r="K64" s="366"/>
      <c r="L64" s="366"/>
    </row>
    <row r="65" spans="1:12" ht="19.149999999999999" customHeight="1">
      <c r="E65" s="1"/>
      <c r="F65" s="41" t="s">
        <v>197</v>
      </c>
      <c r="G65" s="41"/>
      <c r="H65" s="41" t="s">
        <v>130</v>
      </c>
      <c r="I65" s="41"/>
      <c r="J65" s="41" t="s">
        <v>197</v>
      </c>
      <c r="K65" s="41"/>
      <c r="L65" s="41" t="s">
        <v>130</v>
      </c>
    </row>
    <row r="66" spans="1:12" ht="19.149999999999999" customHeight="1">
      <c r="E66" s="1"/>
      <c r="F66" s="41"/>
      <c r="G66" s="41"/>
      <c r="H66" s="41" t="s">
        <v>246</v>
      </c>
      <c r="I66" s="41"/>
      <c r="J66" s="41"/>
      <c r="K66" s="41"/>
      <c r="L66" s="41" t="s">
        <v>223</v>
      </c>
    </row>
    <row r="67" spans="1:12" ht="19.149999999999999" customHeight="1">
      <c r="D67" s="343" t="s">
        <v>0</v>
      </c>
      <c r="E67" s="1"/>
      <c r="F67" s="67" t="s">
        <v>307</v>
      </c>
      <c r="G67" s="41"/>
      <c r="H67" s="67" t="s">
        <v>307</v>
      </c>
      <c r="I67" s="41"/>
      <c r="J67" s="67" t="s">
        <v>307</v>
      </c>
      <c r="K67" s="41"/>
      <c r="L67" s="67" t="s">
        <v>307</v>
      </c>
    </row>
    <row r="68" spans="1:12" ht="6" customHeight="1">
      <c r="F68" s="121"/>
      <c r="J68" s="121"/>
    </row>
    <row r="69" spans="1:12" ht="19.149999999999999" customHeight="1">
      <c r="A69" s="14" t="s">
        <v>308</v>
      </c>
      <c r="F69" s="120">
        <f>F47</f>
        <v>13003081681</v>
      </c>
      <c r="G69" s="71"/>
      <c r="H69" s="17">
        <f>H47</f>
        <v>-2882176529</v>
      </c>
      <c r="I69" s="17"/>
      <c r="J69" s="120">
        <f>J47</f>
        <v>24652434332</v>
      </c>
      <c r="K69" s="17"/>
      <c r="L69" s="17">
        <f>L47</f>
        <v>-850966050</v>
      </c>
    </row>
    <row r="70" spans="1:12" ht="6" customHeight="1">
      <c r="A70" s="14"/>
      <c r="F70" s="120"/>
      <c r="G70" s="71"/>
      <c r="H70" s="17"/>
      <c r="I70" s="17"/>
      <c r="J70" s="120"/>
      <c r="K70" s="17"/>
      <c r="L70" s="17"/>
    </row>
    <row r="71" spans="1:12" ht="19.149999999999999" customHeight="1">
      <c r="A71" s="35" t="s">
        <v>41</v>
      </c>
      <c r="F71" s="149"/>
      <c r="G71" s="71"/>
      <c r="H71" s="71"/>
      <c r="I71" s="71"/>
      <c r="J71" s="149"/>
      <c r="K71" s="71"/>
      <c r="L71" s="71"/>
    </row>
    <row r="72" spans="1:12" ht="19.149999999999999" customHeight="1">
      <c r="A72" s="35" t="s">
        <v>101</v>
      </c>
      <c r="F72" s="149"/>
      <c r="G72" s="71"/>
      <c r="H72" s="71"/>
      <c r="I72" s="71"/>
      <c r="J72" s="149"/>
      <c r="K72" s="71"/>
      <c r="L72" s="71"/>
    </row>
    <row r="73" spans="1:12" ht="19.149999999999999" customHeight="1">
      <c r="A73" s="6"/>
      <c r="B73" s="14" t="s">
        <v>111</v>
      </c>
      <c r="F73" s="149"/>
      <c r="G73" s="71"/>
      <c r="H73" s="71"/>
      <c r="I73" s="71"/>
      <c r="J73" s="149"/>
      <c r="K73" s="71"/>
      <c r="L73" s="71"/>
    </row>
    <row r="74" spans="1:12" ht="19.149999999999999" customHeight="1">
      <c r="A74" s="3" t="s">
        <v>175</v>
      </c>
      <c r="D74" s="161">
        <v>7</v>
      </c>
      <c r="F74" s="120">
        <v>-1266739476</v>
      </c>
      <c r="G74" s="17"/>
      <c r="H74" s="17">
        <v>-654238634</v>
      </c>
      <c r="I74" s="17"/>
      <c r="J74" s="120">
        <v>-1440907790</v>
      </c>
      <c r="K74" s="17"/>
      <c r="L74" s="17">
        <v>-557330168</v>
      </c>
    </row>
    <row r="75" spans="1:12" ht="19.149999999999999" customHeight="1">
      <c r="A75" s="3" t="s">
        <v>186</v>
      </c>
      <c r="D75" s="161">
        <v>7</v>
      </c>
      <c r="F75" s="120">
        <v>-494497396</v>
      </c>
      <c r="G75" s="17"/>
      <c r="H75" s="17">
        <v>355246746</v>
      </c>
      <c r="I75" s="17"/>
      <c r="J75" s="120">
        <v>-494497396</v>
      </c>
      <c r="K75" s="17"/>
      <c r="L75" s="17">
        <v>355246746</v>
      </c>
    </row>
    <row r="76" spans="1:12" ht="19.149999999999999" customHeight="1">
      <c r="A76" s="18" t="s">
        <v>295</v>
      </c>
      <c r="D76" s="161"/>
      <c r="F76" s="120">
        <v>717216507</v>
      </c>
      <c r="G76" s="17"/>
      <c r="H76" s="17">
        <v>150206336</v>
      </c>
      <c r="I76" s="17"/>
      <c r="J76" s="120">
        <v>0</v>
      </c>
      <c r="K76" s="17"/>
      <c r="L76" s="17">
        <v>0</v>
      </c>
    </row>
    <row r="77" spans="1:12" ht="19.149999999999999" customHeight="1">
      <c r="A77" s="69" t="s">
        <v>247</v>
      </c>
      <c r="D77" s="161"/>
      <c r="F77" s="120"/>
      <c r="G77" s="17"/>
      <c r="H77" s="17"/>
      <c r="I77" s="17"/>
      <c r="J77" s="120"/>
      <c r="K77" s="17"/>
      <c r="L77" s="17"/>
    </row>
    <row r="78" spans="1:12" ht="19.149999999999999" customHeight="1">
      <c r="A78" s="6"/>
      <c r="B78" s="3" t="s">
        <v>124</v>
      </c>
      <c r="D78" s="161">
        <v>17</v>
      </c>
      <c r="F78" s="122">
        <v>40258528</v>
      </c>
      <c r="G78" s="17"/>
      <c r="H78" s="20">
        <v>-5742643</v>
      </c>
      <c r="I78" s="17"/>
      <c r="J78" s="122">
        <v>0</v>
      </c>
      <c r="K78" s="17"/>
      <c r="L78" s="20">
        <v>11194290</v>
      </c>
    </row>
    <row r="79" spans="1:12" ht="6" customHeight="1">
      <c r="A79" s="6"/>
      <c r="F79" s="120"/>
      <c r="G79" s="17"/>
      <c r="H79" s="17"/>
      <c r="I79" s="17"/>
      <c r="J79" s="120"/>
      <c r="K79" s="17"/>
      <c r="L79" s="17"/>
    </row>
    <row r="80" spans="1:12" ht="19.149999999999999" customHeight="1">
      <c r="A80" s="344" t="s">
        <v>102</v>
      </c>
      <c r="F80" s="120"/>
      <c r="G80" s="17"/>
      <c r="H80" s="17"/>
      <c r="I80" s="17"/>
      <c r="J80" s="120"/>
      <c r="K80" s="17"/>
      <c r="L80" s="17"/>
    </row>
    <row r="81" spans="1:12" ht="19.149999999999999" customHeight="1">
      <c r="A81" s="6"/>
      <c r="B81" s="14" t="s">
        <v>112</v>
      </c>
      <c r="F81" s="122">
        <f>SUM(F74:F78)</f>
        <v>-1003761837</v>
      </c>
      <c r="G81" s="17"/>
      <c r="H81" s="20">
        <f>SUM(H74:H78)</f>
        <v>-154528195</v>
      </c>
      <c r="I81" s="17"/>
      <c r="J81" s="122">
        <f>SUM(J74:J78)</f>
        <v>-1935405186</v>
      </c>
      <c r="K81" s="17"/>
      <c r="L81" s="20">
        <f>SUM(L74:L78)</f>
        <v>-190889132</v>
      </c>
    </row>
    <row r="82" spans="1:12" ht="6" customHeight="1">
      <c r="A82" s="15"/>
      <c r="F82" s="120"/>
      <c r="G82" s="17"/>
      <c r="H82" s="17"/>
      <c r="I82" s="17"/>
      <c r="J82" s="120"/>
      <c r="K82" s="17"/>
      <c r="L82" s="17"/>
    </row>
    <row r="83" spans="1:12" ht="19.149999999999999" customHeight="1">
      <c r="A83" s="35" t="s">
        <v>118</v>
      </c>
      <c r="F83" s="149"/>
      <c r="G83" s="71"/>
      <c r="H83" s="71"/>
      <c r="I83" s="71"/>
      <c r="J83" s="149"/>
      <c r="K83" s="71"/>
      <c r="L83" s="71"/>
    </row>
    <row r="84" spans="1:12" ht="19.149999999999999" customHeight="1">
      <c r="A84" s="6"/>
      <c r="B84" s="14" t="s">
        <v>111</v>
      </c>
      <c r="F84" s="149"/>
      <c r="G84" s="71"/>
      <c r="H84" s="71"/>
      <c r="I84" s="71"/>
      <c r="J84" s="149"/>
      <c r="K84" s="71"/>
      <c r="L84" s="71"/>
    </row>
    <row r="85" spans="1:12" ht="19.149999999999999" customHeight="1">
      <c r="A85" s="167" t="s">
        <v>255</v>
      </c>
      <c r="B85" s="169"/>
      <c r="C85" s="169"/>
      <c r="F85" s="120"/>
      <c r="G85" s="71"/>
      <c r="H85" s="17"/>
      <c r="I85" s="71"/>
      <c r="J85" s="120"/>
      <c r="K85" s="71"/>
      <c r="L85" s="17"/>
    </row>
    <row r="86" spans="1:12" ht="19.149999999999999" customHeight="1">
      <c r="A86" s="177"/>
      <c r="B86" s="168" t="s">
        <v>256</v>
      </c>
      <c r="C86" s="169"/>
      <c r="F86" s="120"/>
      <c r="G86" s="71"/>
      <c r="H86" s="17"/>
      <c r="I86" s="71"/>
      <c r="J86" s="120"/>
      <c r="K86" s="71"/>
      <c r="L86" s="17"/>
    </row>
    <row r="87" spans="1:12" ht="19.149999999999999" customHeight="1">
      <c r="A87" s="177"/>
      <c r="B87" s="168" t="s">
        <v>257</v>
      </c>
      <c r="C87" s="169"/>
      <c r="F87" s="120">
        <v>-60986103</v>
      </c>
      <c r="G87" s="71"/>
      <c r="H87" s="17">
        <v>0</v>
      </c>
      <c r="I87" s="71"/>
      <c r="J87" s="120">
        <v>0</v>
      </c>
      <c r="K87" s="71"/>
      <c r="L87" s="17">
        <v>0</v>
      </c>
    </row>
    <row r="88" spans="1:12" ht="19.149999999999999" customHeight="1">
      <c r="A88" s="3" t="s">
        <v>194</v>
      </c>
      <c r="F88" s="120"/>
      <c r="G88" s="17"/>
      <c r="H88" s="17"/>
      <c r="I88" s="17"/>
      <c r="J88" s="120"/>
      <c r="K88" s="17"/>
      <c r="L88" s="17"/>
    </row>
    <row r="89" spans="1:12" ht="19.149999999999999" customHeight="1">
      <c r="A89" s="340" t="s">
        <v>179</v>
      </c>
      <c r="B89" s="3" t="s">
        <v>195</v>
      </c>
      <c r="C89" s="340"/>
      <c r="F89" s="120">
        <v>0</v>
      </c>
      <c r="G89" s="17"/>
      <c r="H89" s="17">
        <v>-39764087</v>
      </c>
      <c r="I89" s="17"/>
      <c r="J89" s="120">
        <v>0</v>
      </c>
      <c r="K89" s="17"/>
      <c r="L89" s="17">
        <v>29078698</v>
      </c>
    </row>
    <row r="90" spans="1:12" ht="19.149999999999999" customHeight="1">
      <c r="A90" s="69" t="s">
        <v>247</v>
      </c>
      <c r="B90" s="15"/>
      <c r="F90" s="149"/>
      <c r="G90" s="71"/>
      <c r="H90" s="71"/>
      <c r="I90" s="71"/>
      <c r="J90" s="120"/>
      <c r="K90" s="6"/>
      <c r="L90" s="17"/>
    </row>
    <row r="91" spans="1:12" ht="19.149999999999999" customHeight="1">
      <c r="A91" s="69"/>
      <c r="B91" s="3" t="s">
        <v>124</v>
      </c>
      <c r="D91" s="161">
        <v>17</v>
      </c>
      <c r="F91" s="122">
        <v>434238683</v>
      </c>
      <c r="G91" s="17"/>
      <c r="H91" s="20">
        <v>-43274598</v>
      </c>
      <c r="I91" s="17"/>
      <c r="J91" s="122">
        <v>0</v>
      </c>
      <c r="K91" s="17"/>
      <c r="L91" s="20">
        <v>-31305270</v>
      </c>
    </row>
    <row r="92" spans="1:12" ht="6" customHeight="1">
      <c r="A92" s="69"/>
      <c r="F92" s="120"/>
      <c r="G92" s="17"/>
      <c r="H92" s="17"/>
      <c r="I92" s="17"/>
      <c r="J92" s="120"/>
      <c r="K92" s="17"/>
      <c r="L92" s="17"/>
    </row>
    <row r="93" spans="1:12" ht="19.149999999999999" customHeight="1">
      <c r="A93" s="344" t="s">
        <v>121</v>
      </c>
      <c r="F93" s="120"/>
      <c r="G93" s="17"/>
      <c r="H93" s="17"/>
      <c r="I93" s="17"/>
      <c r="J93" s="120"/>
      <c r="K93" s="17"/>
      <c r="L93" s="17"/>
    </row>
    <row r="94" spans="1:12" ht="19.149999999999999" customHeight="1">
      <c r="A94" s="6"/>
      <c r="B94" s="14" t="s">
        <v>111</v>
      </c>
      <c r="F94" s="122">
        <f>SUM(F86:F91)</f>
        <v>373252580</v>
      </c>
      <c r="G94" s="17"/>
      <c r="H94" s="20">
        <f>SUM(H86:H91)</f>
        <v>-83038685</v>
      </c>
      <c r="I94" s="17"/>
      <c r="J94" s="122">
        <f>SUM(J86:J91)</f>
        <v>0</v>
      </c>
      <c r="K94" s="17"/>
      <c r="L94" s="20">
        <f>SUM(L86:L91)</f>
        <v>-2226572</v>
      </c>
    </row>
    <row r="95" spans="1:12" ht="6" customHeight="1">
      <c r="A95" s="18"/>
      <c r="F95" s="120"/>
      <c r="G95" s="17"/>
      <c r="H95" s="17"/>
      <c r="I95" s="17"/>
      <c r="J95" s="120"/>
      <c r="K95" s="17"/>
      <c r="L95" s="17"/>
    </row>
    <row r="96" spans="1:12" ht="19.149999999999999" customHeight="1">
      <c r="A96" s="35" t="s">
        <v>338</v>
      </c>
      <c r="F96" s="120"/>
      <c r="G96" s="17"/>
      <c r="H96" s="17"/>
      <c r="I96" s="17"/>
      <c r="J96" s="120"/>
      <c r="K96" s="17"/>
      <c r="L96" s="17"/>
    </row>
    <row r="97" spans="1:12" ht="19.149999999999999" customHeight="1">
      <c r="A97" s="6"/>
      <c r="B97" s="74" t="s">
        <v>208</v>
      </c>
      <c r="F97" s="120">
        <f>F94+F81</f>
        <v>-630509257</v>
      </c>
      <c r="G97" s="17"/>
      <c r="H97" s="17">
        <f>H94+H81</f>
        <v>-237566880</v>
      </c>
      <c r="I97" s="17"/>
      <c r="J97" s="120">
        <f>J94+J81</f>
        <v>-1935405186</v>
      </c>
      <c r="K97" s="17"/>
      <c r="L97" s="17">
        <f>L94+L81</f>
        <v>-193115704</v>
      </c>
    </row>
    <row r="98" spans="1:12" ht="19.149999999999999" customHeight="1">
      <c r="A98" s="6" t="s">
        <v>311</v>
      </c>
      <c r="B98" s="74"/>
      <c r="F98" s="120"/>
      <c r="G98" s="17"/>
      <c r="H98" s="17"/>
      <c r="I98" s="17"/>
      <c r="J98" s="120"/>
      <c r="K98" s="17"/>
      <c r="L98" s="17"/>
    </row>
    <row r="99" spans="1:12" ht="19.149999999999999" customHeight="1">
      <c r="A99" s="6"/>
      <c r="B99" s="158" t="s">
        <v>209</v>
      </c>
      <c r="F99" s="122">
        <v>23746716</v>
      </c>
      <c r="G99" s="17"/>
      <c r="H99" s="20">
        <v>12204820</v>
      </c>
      <c r="I99" s="17"/>
      <c r="J99" s="122">
        <v>0</v>
      </c>
      <c r="K99" s="17"/>
      <c r="L99" s="20">
        <v>0</v>
      </c>
    </row>
    <row r="100" spans="1:12" ht="6" customHeight="1">
      <c r="A100" s="14"/>
      <c r="F100" s="120"/>
      <c r="G100" s="17"/>
      <c r="H100" s="17"/>
      <c r="I100" s="17"/>
      <c r="J100" s="120"/>
      <c r="K100" s="17"/>
      <c r="L100" s="17"/>
    </row>
    <row r="101" spans="1:12" ht="19.149999999999999" customHeight="1" thickBot="1">
      <c r="A101" s="35" t="s">
        <v>312</v>
      </c>
      <c r="F101" s="126">
        <f>F99+F69+F97</f>
        <v>12396319140</v>
      </c>
      <c r="G101" s="17"/>
      <c r="H101" s="27">
        <f>H99+H69+H97</f>
        <v>-3107538589</v>
      </c>
      <c r="I101" s="17"/>
      <c r="J101" s="126">
        <f>J99+J69+J97</f>
        <v>22717029146</v>
      </c>
      <c r="K101" s="17"/>
      <c r="L101" s="27">
        <f>L99+L69+L97</f>
        <v>-1044081754</v>
      </c>
    </row>
    <row r="102" spans="1:12" ht="19.149999999999999" customHeight="1" thickTop="1">
      <c r="A102" s="14"/>
      <c r="F102" s="149"/>
      <c r="G102" s="71"/>
      <c r="H102" s="71"/>
      <c r="I102" s="71"/>
      <c r="J102" s="149"/>
      <c r="K102" s="71"/>
      <c r="L102" s="71"/>
    </row>
    <row r="103" spans="1:12" ht="19.149999999999999" customHeight="1">
      <c r="A103" s="35" t="s">
        <v>187</v>
      </c>
      <c r="F103" s="120"/>
      <c r="G103" s="17"/>
      <c r="H103" s="17"/>
      <c r="I103" s="17"/>
      <c r="J103" s="120"/>
      <c r="K103" s="17"/>
      <c r="L103" s="17"/>
    </row>
    <row r="104" spans="1:12" ht="19.149999999999999" customHeight="1">
      <c r="B104" s="3" t="s">
        <v>103</v>
      </c>
      <c r="F104" s="120">
        <f>SUM(F105:F106)</f>
        <v>11973528793</v>
      </c>
      <c r="G104" s="6"/>
      <c r="H104" s="17">
        <f>SUM(H105:H106)</f>
        <v>-3519383408</v>
      </c>
      <c r="I104" s="17"/>
      <c r="J104" s="120">
        <f>SUM(J105:J106)</f>
        <v>22717029146</v>
      </c>
      <c r="K104" s="17"/>
      <c r="L104" s="17">
        <f>SUM(L105:L106)</f>
        <v>-1661018831</v>
      </c>
    </row>
    <row r="105" spans="1:12" ht="19.149999999999999" customHeight="1">
      <c r="B105" s="24" t="s">
        <v>206</v>
      </c>
      <c r="F105" s="120">
        <v>12013108794</v>
      </c>
      <c r="G105" s="6"/>
      <c r="H105" s="17">
        <v>-3318012876</v>
      </c>
      <c r="I105" s="17"/>
      <c r="J105" s="120">
        <v>22717029146</v>
      </c>
      <c r="K105" s="17"/>
      <c r="L105" s="17">
        <v>-1661018831</v>
      </c>
    </row>
    <row r="106" spans="1:12" ht="19.149999999999999" customHeight="1">
      <c r="B106" s="24" t="s">
        <v>207</v>
      </c>
      <c r="F106" s="151">
        <v>-39580001</v>
      </c>
      <c r="G106" s="6"/>
      <c r="H106" s="17">
        <v>-201370532</v>
      </c>
      <c r="I106" s="17"/>
      <c r="J106" s="120">
        <v>0</v>
      </c>
      <c r="K106" s="17"/>
      <c r="L106" s="17">
        <v>0</v>
      </c>
    </row>
    <row r="107" spans="1:12" ht="6" customHeight="1">
      <c r="A107" s="15"/>
      <c r="F107" s="120"/>
      <c r="G107" s="17"/>
      <c r="H107" s="17"/>
      <c r="I107" s="17"/>
      <c r="J107" s="120"/>
      <c r="K107" s="17"/>
      <c r="L107" s="17"/>
    </row>
    <row r="108" spans="1:12" ht="19.149999999999999" customHeight="1">
      <c r="B108" s="3" t="s">
        <v>237</v>
      </c>
      <c r="D108" s="161">
        <v>41</v>
      </c>
      <c r="F108" s="120">
        <v>0</v>
      </c>
      <c r="G108" s="6"/>
      <c r="H108" s="17">
        <v>0</v>
      </c>
      <c r="I108" s="17"/>
      <c r="J108" s="120">
        <v>0</v>
      </c>
      <c r="K108" s="17"/>
      <c r="L108" s="17">
        <v>616937077</v>
      </c>
    </row>
    <row r="109" spans="1:12" ht="19.149999999999999" customHeight="1">
      <c r="B109" s="3" t="s">
        <v>104</v>
      </c>
      <c r="D109" s="161">
        <v>31</v>
      </c>
      <c r="F109" s="122">
        <v>422790347</v>
      </c>
      <c r="G109" s="71"/>
      <c r="H109" s="183">
        <v>411844819</v>
      </c>
      <c r="I109" s="71"/>
      <c r="J109" s="122">
        <v>0</v>
      </c>
      <c r="K109" s="71"/>
      <c r="L109" s="20">
        <v>0</v>
      </c>
    </row>
    <row r="110" spans="1:12" ht="6" customHeight="1">
      <c r="A110" s="15"/>
      <c r="F110" s="120"/>
      <c r="G110" s="17"/>
      <c r="H110" s="17"/>
      <c r="I110" s="17"/>
      <c r="J110" s="120"/>
      <c r="K110" s="17"/>
      <c r="L110" s="17"/>
    </row>
    <row r="111" spans="1:12" ht="19.350000000000001" customHeight="1" thickBot="1">
      <c r="A111" s="344" t="s">
        <v>312</v>
      </c>
      <c r="F111" s="126">
        <f>F104+F109</f>
        <v>12396319140</v>
      </c>
      <c r="G111" s="17"/>
      <c r="H111" s="27">
        <f>SUM(H105:H109)</f>
        <v>-3107538589</v>
      </c>
      <c r="I111" s="17"/>
      <c r="J111" s="126">
        <f>J104+J109</f>
        <v>22717029146</v>
      </c>
      <c r="K111" s="17"/>
      <c r="L111" s="27">
        <f>SUM(L105:L109)</f>
        <v>-1044081754</v>
      </c>
    </row>
    <row r="112" spans="1:12" ht="19.350000000000001" customHeight="1" thickTop="1">
      <c r="A112" s="344"/>
      <c r="F112" s="17"/>
      <c r="G112" s="17"/>
      <c r="H112" s="17"/>
      <c r="I112" s="17"/>
      <c r="J112" s="17"/>
      <c r="K112" s="17"/>
      <c r="L112" s="17"/>
    </row>
    <row r="113" spans="1:12" ht="19.350000000000001" customHeight="1">
      <c r="A113" s="361"/>
      <c r="F113" s="17"/>
      <c r="G113" s="17"/>
      <c r="H113" s="17"/>
      <c r="I113" s="17"/>
      <c r="J113" s="17"/>
      <c r="K113" s="17"/>
      <c r="L113" s="17"/>
    </row>
    <row r="114" spans="1:12" ht="19.350000000000001" customHeight="1">
      <c r="A114" s="361"/>
      <c r="F114" s="17"/>
      <c r="G114" s="17"/>
      <c r="H114" s="17"/>
      <c r="I114" s="17"/>
      <c r="J114" s="17"/>
      <c r="K114" s="17"/>
      <c r="L114" s="17"/>
    </row>
    <row r="115" spans="1:12" ht="19.350000000000001" customHeight="1">
      <c r="A115" s="362"/>
      <c r="F115" s="17"/>
      <c r="G115" s="17"/>
      <c r="H115" s="17"/>
      <c r="I115" s="17"/>
      <c r="J115" s="17"/>
      <c r="K115" s="17"/>
      <c r="L115" s="17"/>
    </row>
    <row r="116" spans="1:12" ht="19.350000000000001" customHeight="1">
      <c r="A116" s="362"/>
      <c r="F116" s="17"/>
      <c r="G116" s="17"/>
      <c r="H116" s="17"/>
      <c r="I116" s="17"/>
      <c r="J116" s="17"/>
      <c r="K116" s="17"/>
      <c r="L116" s="17"/>
    </row>
    <row r="117" spans="1:12" ht="19.350000000000001" customHeight="1">
      <c r="A117" s="361"/>
      <c r="F117" s="17"/>
      <c r="G117" s="17"/>
      <c r="H117" s="17"/>
      <c r="I117" s="17"/>
      <c r="J117" s="17"/>
      <c r="K117" s="17"/>
      <c r="L117" s="17"/>
    </row>
    <row r="118" spans="1:12" ht="19.350000000000001" customHeight="1">
      <c r="A118" s="360"/>
      <c r="F118" s="17"/>
      <c r="G118" s="17"/>
      <c r="H118" s="17"/>
      <c r="I118" s="17"/>
      <c r="J118" s="17"/>
      <c r="K118" s="17"/>
      <c r="L118" s="17"/>
    </row>
    <row r="119" spans="1:12" ht="19.350000000000001" customHeight="1">
      <c r="A119" s="363"/>
      <c r="F119" s="17"/>
      <c r="G119" s="17"/>
      <c r="H119" s="17"/>
      <c r="I119" s="17"/>
      <c r="J119" s="17"/>
      <c r="K119" s="17"/>
      <c r="L119" s="17"/>
    </row>
    <row r="120" spans="1:12" ht="11.25" customHeight="1">
      <c r="A120" s="362"/>
      <c r="F120" s="17"/>
      <c r="G120" s="17"/>
      <c r="H120" s="17"/>
      <c r="I120" s="17"/>
      <c r="J120" s="17"/>
      <c r="K120" s="17"/>
      <c r="L120" s="17"/>
    </row>
    <row r="121" spans="1:12" ht="22.15" customHeight="1">
      <c r="A121" s="9" t="str">
        <f>+A59</f>
        <v>หมายเหตุประกอบงบเงินรวมและงบการเงินเฉพาะกิจการเป็นส่วนหนึ่งของงบการเงินนี้</v>
      </c>
      <c r="B121" s="9"/>
      <c r="C121" s="9"/>
      <c r="D121" s="8"/>
      <c r="E121" s="9"/>
      <c r="F121" s="25"/>
      <c r="G121" s="25"/>
      <c r="H121" s="25"/>
      <c r="I121" s="25"/>
      <c r="J121" s="25"/>
      <c r="K121" s="25"/>
      <c r="L121" s="25"/>
    </row>
  </sheetData>
  <mergeCells count="4">
    <mergeCell ref="F5:H5"/>
    <mergeCell ref="J5:L5"/>
    <mergeCell ref="F64:H64"/>
    <mergeCell ref="J64:L64"/>
  </mergeCells>
  <pageMargins left="0.8" right="0.5" top="0.5" bottom="0.6" header="0.49" footer="0.4"/>
  <pageSetup paperSize="9" scale="78" firstPageNumber="9" orientation="portrait" useFirstPageNumber="1" horizontalDpi="1200" verticalDpi="1200" r:id="rId1"/>
  <headerFooter>
    <oddHeader xml:space="preserve">&amp;C
</oddHeader>
    <oddFooter>&amp;R&amp;13&amp;P</oddFooter>
  </headerFooter>
  <rowBreaks count="1" manualBreakCount="1">
    <brk id="59" max="16383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52"/>
  <sheetViews>
    <sheetView topLeftCell="A41" zoomScale="130" zoomScaleNormal="130" zoomScaleSheetLayoutView="120" zoomScalePageLayoutView="50" workbookViewId="0">
      <selection activeCell="G58" sqref="G58"/>
    </sheetView>
  </sheetViews>
  <sheetFormatPr defaultColWidth="9.140625" defaultRowHeight="18" customHeight="1"/>
  <cols>
    <col min="1" max="1" width="1.140625" style="186" customWidth="1"/>
    <col min="2" max="2" width="23.5703125" style="186" customWidth="1"/>
    <col min="3" max="3" width="5.140625" style="188" customWidth="1"/>
    <col min="4" max="4" width="0.42578125" style="187" customWidth="1"/>
    <col min="5" max="5" width="8.5703125" style="184" bestFit="1" customWidth="1"/>
    <col min="6" max="6" width="0.42578125" style="187" customWidth="1"/>
    <col min="7" max="7" width="8" style="184" bestFit="1" customWidth="1"/>
    <col min="8" max="8" width="0.42578125" style="187" customWidth="1"/>
    <col min="9" max="9" width="8.42578125" style="184" customWidth="1"/>
    <col min="10" max="10" width="0.42578125" style="187" customWidth="1"/>
    <col min="11" max="11" width="7.7109375" style="184" customWidth="1"/>
    <col min="12" max="12" width="0.42578125" style="187" customWidth="1"/>
    <col min="13" max="13" width="8.42578125" style="184" customWidth="1"/>
    <col min="14" max="14" width="0.42578125" style="187" customWidth="1"/>
    <col min="15" max="15" width="8.140625" style="187" customWidth="1"/>
    <col min="16" max="16" width="0.42578125" style="187" customWidth="1"/>
    <col min="17" max="17" width="8" style="184" bestFit="1" customWidth="1"/>
    <col min="18" max="18" width="0.42578125" style="187" customWidth="1"/>
    <col min="19" max="19" width="6.7109375" style="184" customWidth="1"/>
    <col min="20" max="20" width="0.42578125" style="187" customWidth="1"/>
    <col min="21" max="21" width="9" style="184" customWidth="1"/>
    <col min="22" max="22" width="0.42578125" style="187" customWidth="1"/>
    <col min="23" max="23" width="9.28515625" style="187" bestFit="1" customWidth="1"/>
    <col min="24" max="24" width="0.42578125" style="187" customWidth="1"/>
    <col min="25" max="25" width="12.7109375" style="187" customWidth="1"/>
    <col min="26" max="26" width="0.42578125" style="187" customWidth="1"/>
    <col min="27" max="27" width="8.85546875" style="187" customWidth="1"/>
    <col min="28" max="28" width="0.42578125" style="187" customWidth="1"/>
    <col min="29" max="29" width="8" style="187" customWidth="1"/>
    <col min="30" max="30" width="0.42578125" style="187" customWidth="1"/>
    <col min="31" max="31" width="7.7109375" style="187" bestFit="1" customWidth="1"/>
    <col min="32" max="32" width="0.42578125" style="187" customWidth="1"/>
    <col min="33" max="33" width="9.5703125" style="187" customWidth="1"/>
    <col min="34" max="34" width="0.42578125" style="187" customWidth="1"/>
    <col min="35" max="35" width="7.7109375" style="187" customWidth="1"/>
    <col min="36" max="36" width="0.42578125" style="187" customWidth="1"/>
    <col min="37" max="37" width="8.7109375" style="184" customWidth="1"/>
    <col min="38" max="38" width="0.42578125" style="187" customWidth="1"/>
    <col min="39" max="39" width="8.140625" style="187" customWidth="1"/>
    <col min="40" max="40" width="0.42578125" style="187" customWidth="1"/>
    <col min="41" max="41" width="8.5703125" style="187" customWidth="1"/>
    <col min="42" max="42" width="9.140625" style="185"/>
    <col min="43" max="43" width="10.7109375" style="185" bestFit="1" customWidth="1"/>
    <col min="44" max="16384" width="9.140625" style="185"/>
  </cols>
  <sheetData>
    <row r="1" spans="1:41" s="21" customFormat="1" ht="21" customHeight="1">
      <c r="A1" s="58" t="s">
        <v>98</v>
      </c>
      <c r="B1" s="59"/>
      <c r="C1" s="43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5"/>
    </row>
    <row r="2" spans="1:41" s="21" customFormat="1" ht="21" customHeight="1">
      <c r="A2" s="60" t="s">
        <v>35</v>
      </c>
      <c r="B2" s="59"/>
      <c r="C2" s="4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</row>
    <row r="3" spans="1:41" s="21" customFormat="1" ht="21" customHeight="1">
      <c r="A3" s="61" t="str">
        <f>'TH 9-10'!A3</f>
        <v>สำหรับปีสิ้นสุดวันที่ 31 ธันวาคม พ.ศ. 2564</v>
      </c>
      <c r="B3" s="62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</row>
    <row r="4" spans="1:41" s="195" customFormat="1" ht="10.5" customHeight="1">
      <c r="A4" s="192"/>
      <c r="B4" s="192"/>
      <c r="C4" s="193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</row>
    <row r="5" spans="1:41" s="199" customFormat="1" ht="15" customHeight="1">
      <c r="A5" s="196"/>
      <c r="B5" s="196"/>
      <c r="C5" s="197"/>
      <c r="D5" s="197"/>
      <c r="E5" s="367" t="s">
        <v>347</v>
      </c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</row>
    <row r="6" spans="1:41" s="199" customFormat="1" ht="15" customHeight="1">
      <c r="A6" s="200"/>
      <c r="B6" s="200"/>
      <c r="C6" s="201"/>
      <c r="D6" s="202"/>
      <c r="E6" s="370" t="s">
        <v>307</v>
      </c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</row>
    <row r="7" spans="1:41" s="199" customFormat="1" ht="15" customHeight="1">
      <c r="A7" s="196"/>
      <c r="B7" s="196"/>
      <c r="C7" s="197"/>
      <c r="D7" s="197"/>
      <c r="E7" s="368" t="s">
        <v>40</v>
      </c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8"/>
      <c r="Z7" s="368"/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203"/>
      <c r="AM7" s="203"/>
      <c r="AN7" s="203"/>
      <c r="AO7" s="203"/>
    </row>
    <row r="8" spans="1:41" s="199" customFormat="1" ht="15" customHeight="1">
      <c r="A8" s="196"/>
      <c r="B8" s="196"/>
      <c r="C8" s="197"/>
      <c r="D8" s="202"/>
      <c r="E8" s="204"/>
      <c r="F8" s="205"/>
      <c r="G8" s="204"/>
      <c r="H8" s="205"/>
      <c r="I8" s="205"/>
      <c r="J8" s="205"/>
      <c r="K8" s="205"/>
      <c r="L8" s="205"/>
      <c r="M8" s="205"/>
      <c r="N8" s="205"/>
      <c r="O8" s="205"/>
      <c r="P8" s="205"/>
      <c r="Q8" s="204"/>
      <c r="R8" s="205"/>
      <c r="S8" s="204"/>
      <c r="T8" s="205"/>
      <c r="U8" s="205"/>
      <c r="V8" s="205"/>
      <c r="W8" s="371" t="s">
        <v>34</v>
      </c>
      <c r="X8" s="371"/>
      <c r="Y8" s="371"/>
      <c r="Z8" s="371"/>
      <c r="AA8" s="371"/>
      <c r="AB8" s="371"/>
      <c r="AC8" s="371"/>
      <c r="AD8" s="371"/>
      <c r="AE8" s="371"/>
      <c r="AF8" s="371"/>
      <c r="AG8" s="371"/>
      <c r="AH8" s="371"/>
      <c r="AI8" s="371"/>
      <c r="AJ8" s="206"/>
      <c r="AK8" s="205"/>
      <c r="AL8" s="202"/>
      <c r="AM8" s="202"/>
      <c r="AN8" s="202"/>
      <c r="AO8" s="202"/>
    </row>
    <row r="9" spans="1:41" s="199" customFormat="1" ht="15" customHeight="1">
      <c r="A9" s="196"/>
      <c r="B9" s="196"/>
      <c r="C9" s="197"/>
      <c r="D9" s="202"/>
      <c r="E9" s="204"/>
      <c r="F9" s="205"/>
      <c r="G9" s="204"/>
      <c r="H9" s="205"/>
      <c r="I9" s="369" t="s">
        <v>117</v>
      </c>
      <c r="J9" s="369"/>
      <c r="K9" s="369"/>
      <c r="L9" s="369"/>
      <c r="M9" s="369"/>
      <c r="N9" s="369"/>
      <c r="O9" s="369"/>
      <c r="P9" s="205"/>
      <c r="Q9" s="369" t="s">
        <v>47</v>
      </c>
      <c r="R9" s="369"/>
      <c r="S9" s="369"/>
      <c r="T9" s="369"/>
      <c r="U9" s="369"/>
      <c r="V9" s="205"/>
      <c r="W9" s="371" t="s">
        <v>41</v>
      </c>
      <c r="X9" s="371"/>
      <c r="Y9" s="371"/>
      <c r="Z9" s="371"/>
      <c r="AA9" s="371"/>
      <c r="AB9" s="371"/>
      <c r="AC9" s="371"/>
      <c r="AD9" s="371"/>
      <c r="AE9" s="371"/>
      <c r="AF9" s="371"/>
      <c r="AG9" s="371"/>
      <c r="AH9" s="371"/>
      <c r="AI9" s="371"/>
      <c r="AJ9" s="207"/>
      <c r="AK9" s="204"/>
      <c r="AL9" s="202"/>
      <c r="AM9" s="202"/>
      <c r="AN9" s="202"/>
      <c r="AO9" s="202"/>
    </row>
    <row r="10" spans="1:41" s="199" customFormat="1" ht="15" customHeight="1">
      <c r="A10" s="196"/>
      <c r="B10" s="196"/>
      <c r="C10" s="197"/>
      <c r="D10" s="202"/>
      <c r="E10" s="203"/>
      <c r="F10" s="202"/>
      <c r="G10" s="203"/>
      <c r="H10" s="202"/>
      <c r="I10" s="202" t="s">
        <v>249</v>
      </c>
      <c r="J10" s="202"/>
      <c r="K10" s="202" t="s">
        <v>107</v>
      </c>
      <c r="L10" s="202"/>
      <c r="M10" s="202" t="s">
        <v>160</v>
      </c>
      <c r="N10" s="203"/>
      <c r="O10" s="203"/>
      <c r="P10" s="202"/>
      <c r="R10" s="202"/>
      <c r="V10" s="202"/>
      <c r="X10" s="203"/>
      <c r="Y10" s="203"/>
      <c r="Z10" s="203"/>
      <c r="AA10" s="202" t="s">
        <v>62</v>
      </c>
      <c r="AB10" s="203"/>
      <c r="AC10" s="202"/>
      <c r="AD10" s="203"/>
      <c r="AE10" s="202"/>
      <c r="AF10" s="203"/>
      <c r="AI10" s="203"/>
      <c r="AJ10" s="203"/>
      <c r="AK10" s="203"/>
      <c r="AL10" s="202"/>
      <c r="AM10" s="202"/>
      <c r="AN10" s="202"/>
      <c r="AO10" s="202"/>
    </row>
    <row r="11" spans="1:41" s="199" customFormat="1" ht="15" customHeight="1">
      <c r="A11" s="200"/>
      <c r="B11" s="200"/>
      <c r="C11" s="208"/>
      <c r="D11" s="202"/>
      <c r="E11" s="202"/>
      <c r="F11" s="202"/>
      <c r="G11" s="202"/>
      <c r="H11" s="202"/>
      <c r="I11" s="202" t="s">
        <v>248</v>
      </c>
      <c r="J11" s="202"/>
      <c r="K11" s="202" t="s">
        <v>108</v>
      </c>
      <c r="L11" s="202"/>
      <c r="M11" s="202" t="s">
        <v>108</v>
      </c>
      <c r="N11" s="202"/>
      <c r="O11" s="202"/>
      <c r="P11" s="202"/>
      <c r="Q11" s="207"/>
      <c r="R11" s="207"/>
      <c r="S11" s="207"/>
      <c r="T11" s="207"/>
      <c r="U11" s="207"/>
      <c r="V11" s="202"/>
      <c r="W11" s="202" t="s">
        <v>43</v>
      </c>
      <c r="X11" s="202"/>
      <c r="Y11" s="203" t="s">
        <v>262</v>
      </c>
      <c r="Z11" s="202"/>
      <c r="AA11" s="202" t="s">
        <v>63</v>
      </c>
      <c r="AB11" s="202"/>
      <c r="AC11" s="209"/>
      <c r="AD11" s="202"/>
      <c r="AE11" s="202"/>
      <c r="AF11" s="202"/>
      <c r="AG11" s="202" t="s">
        <v>66</v>
      </c>
      <c r="AH11" s="202"/>
      <c r="AI11" s="202"/>
      <c r="AJ11" s="202"/>
      <c r="AL11" s="202"/>
      <c r="AM11" s="202"/>
      <c r="AN11" s="202"/>
      <c r="AO11" s="202"/>
    </row>
    <row r="12" spans="1:41" s="199" customFormat="1" ht="15" customHeight="1">
      <c r="A12" s="200"/>
      <c r="B12" s="200"/>
      <c r="C12" s="208"/>
      <c r="D12" s="202"/>
      <c r="E12" s="202"/>
      <c r="F12" s="202"/>
      <c r="G12" s="202"/>
      <c r="H12" s="202"/>
      <c r="I12" s="202" t="s">
        <v>59</v>
      </c>
      <c r="J12" s="202"/>
      <c r="K12" s="202" t="s">
        <v>109</v>
      </c>
      <c r="L12" s="202"/>
      <c r="M12" s="202" t="s">
        <v>161</v>
      </c>
      <c r="N12" s="202"/>
      <c r="O12" s="202"/>
      <c r="P12" s="202"/>
      <c r="Q12" s="202" t="s">
        <v>52</v>
      </c>
      <c r="R12" s="202"/>
      <c r="S12" s="202"/>
      <c r="T12" s="202"/>
      <c r="U12" s="202"/>
      <c r="V12" s="202"/>
      <c r="W12" s="202" t="s">
        <v>168</v>
      </c>
      <c r="X12" s="202"/>
      <c r="Y12" s="202" t="s">
        <v>263</v>
      </c>
      <c r="Z12" s="202"/>
      <c r="AA12" s="202" t="s">
        <v>65</v>
      </c>
      <c r="AB12" s="202"/>
      <c r="AC12" s="202" t="s">
        <v>163</v>
      </c>
      <c r="AD12" s="202"/>
      <c r="AE12" s="202" t="s">
        <v>166</v>
      </c>
      <c r="AF12" s="202"/>
      <c r="AG12" s="202" t="s">
        <v>252</v>
      </c>
      <c r="AH12" s="202"/>
      <c r="AI12" s="202" t="s">
        <v>252</v>
      </c>
      <c r="AJ12" s="202"/>
      <c r="AK12" s="202" t="s">
        <v>30</v>
      </c>
      <c r="AL12" s="202"/>
      <c r="AM12" s="202" t="s">
        <v>24</v>
      </c>
      <c r="AN12" s="202"/>
    </row>
    <row r="13" spans="1:41" s="199" customFormat="1" ht="15" customHeight="1">
      <c r="A13" s="200"/>
      <c r="B13" s="200"/>
      <c r="C13" s="208"/>
      <c r="D13" s="202"/>
      <c r="E13" s="202" t="s">
        <v>19</v>
      </c>
      <c r="F13" s="202"/>
      <c r="G13" s="210" t="s">
        <v>53</v>
      </c>
      <c r="H13" s="202"/>
      <c r="I13" s="202" t="s">
        <v>61</v>
      </c>
      <c r="J13" s="202"/>
      <c r="K13" s="202" t="s">
        <v>110</v>
      </c>
      <c r="L13" s="202"/>
      <c r="M13" s="202" t="s">
        <v>162</v>
      </c>
      <c r="N13" s="202"/>
      <c r="O13" s="202" t="s">
        <v>210</v>
      </c>
      <c r="P13" s="202"/>
      <c r="Q13" s="210" t="s">
        <v>54</v>
      </c>
      <c r="R13" s="202"/>
      <c r="S13" s="202" t="s">
        <v>52</v>
      </c>
      <c r="T13" s="202"/>
      <c r="U13" s="202"/>
      <c r="V13" s="202"/>
      <c r="W13" s="202" t="s">
        <v>106</v>
      </c>
      <c r="X13" s="202"/>
      <c r="Y13" s="202" t="s">
        <v>264</v>
      </c>
      <c r="Z13" s="202"/>
      <c r="AA13" s="202" t="s">
        <v>64</v>
      </c>
      <c r="AB13" s="202"/>
      <c r="AC13" s="202" t="s">
        <v>164</v>
      </c>
      <c r="AD13" s="202"/>
      <c r="AE13" s="202" t="s">
        <v>167</v>
      </c>
      <c r="AF13" s="202"/>
      <c r="AG13" s="202" t="s">
        <v>67</v>
      </c>
      <c r="AH13" s="202"/>
      <c r="AI13" s="202" t="s">
        <v>67</v>
      </c>
      <c r="AJ13" s="202"/>
      <c r="AK13" s="202" t="s">
        <v>46</v>
      </c>
      <c r="AL13" s="202"/>
      <c r="AM13" s="202" t="s">
        <v>31</v>
      </c>
      <c r="AN13" s="202"/>
      <c r="AO13" s="202" t="s">
        <v>30</v>
      </c>
    </row>
    <row r="14" spans="1:41" s="199" customFormat="1" ht="15" customHeight="1">
      <c r="A14" s="200"/>
      <c r="B14" s="200"/>
      <c r="C14" s="211" t="s">
        <v>0</v>
      </c>
      <c r="D14" s="202"/>
      <c r="E14" s="212" t="s">
        <v>18</v>
      </c>
      <c r="F14" s="203"/>
      <c r="G14" s="213" t="s">
        <v>55</v>
      </c>
      <c r="H14" s="203"/>
      <c r="I14" s="212" t="s">
        <v>60</v>
      </c>
      <c r="J14" s="203"/>
      <c r="K14" s="212" t="s">
        <v>38</v>
      </c>
      <c r="L14" s="203"/>
      <c r="M14" s="212" t="s">
        <v>172</v>
      </c>
      <c r="N14" s="203"/>
      <c r="O14" s="212" t="s">
        <v>211</v>
      </c>
      <c r="P14" s="203"/>
      <c r="Q14" s="213" t="s">
        <v>56</v>
      </c>
      <c r="R14" s="203"/>
      <c r="S14" s="213" t="s">
        <v>105</v>
      </c>
      <c r="T14" s="203"/>
      <c r="U14" s="212" t="s">
        <v>57</v>
      </c>
      <c r="V14" s="203"/>
      <c r="W14" s="212" t="s">
        <v>26</v>
      </c>
      <c r="X14" s="203"/>
      <c r="Y14" s="212" t="s">
        <v>265</v>
      </c>
      <c r="Z14" s="203"/>
      <c r="AA14" s="212" t="s">
        <v>44</v>
      </c>
      <c r="AB14" s="203"/>
      <c r="AC14" s="212" t="s">
        <v>165</v>
      </c>
      <c r="AD14" s="203"/>
      <c r="AE14" s="212" t="s">
        <v>164</v>
      </c>
      <c r="AF14" s="203"/>
      <c r="AG14" s="212" t="s">
        <v>68</v>
      </c>
      <c r="AH14" s="203"/>
      <c r="AI14" s="212" t="s">
        <v>211</v>
      </c>
      <c r="AJ14" s="203"/>
      <c r="AK14" s="212" t="s">
        <v>45</v>
      </c>
      <c r="AL14" s="203"/>
      <c r="AM14" s="212" t="s">
        <v>32</v>
      </c>
      <c r="AN14" s="203"/>
      <c r="AO14" s="212" t="s">
        <v>122</v>
      </c>
    </row>
    <row r="15" spans="1:41" s="199" customFormat="1" ht="15" customHeight="1">
      <c r="A15" s="214" t="s">
        <v>316</v>
      </c>
      <c r="B15" s="200"/>
      <c r="C15" s="208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6"/>
      <c r="AL15" s="215"/>
      <c r="AM15" s="215"/>
      <c r="AN15" s="215"/>
      <c r="AO15" s="216"/>
    </row>
    <row r="16" spans="1:41" s="199" customFormat="1" ht="15" customHeight="1">
      <c r="A16" s="200"/>
      <c r="B16" s="214" t="s">
        <v>134</v>
      </c>
      <c r="C16" s="208"/>
      <c r="D16" s="217"/>
      <c r="E16" s="218">
        <v>20400278730</v>
      </c>
      <c r="F16" s="218"/>
      <c r="G16" s="218">
        <v>2456261491</v>
      </c>
      <c r="H16" s="218"/>
      <c r="I16" s="218">
        <v>330835954</v>
      </c>
      <c r="J16" s="218"/>
      <c r="K16" s="218">
        <v>-27239342</v>
      </c>
      <c r="L16" s="218"/>
      <c r="M16" s="218">
        <v>-3664827372</v>
      </c>
      <c r="N16" s="218"/>
      <c r="O16" s="218">
        <v>0</v>
      </c>
      <c r="P16" s="218"/>
      <c r="Q16" s="218">
        <v>2040027873</v>
      </c>
      <c r="R16" s="218"/>
      <c r="S16" s="218">
        <v>244500000</v>
      </c>
      <c r="T16" s="218"/>
      <c r="U16" s="218">
        <v>97996594207</v>
      </c>
      <c r="V16" s="218"/>
      <c r="W16" s="218">
        <v>66036253</v>
      </c>
      <c r="X16" s="218"/>
      <c r="Y16" s="218">
        <v>0</v>
      </c>
      <c r="Z16" s="218"/>
      <c r="AA16" s="218">
        <v>160148708</v>
      </c>
      <c r="AB16" s="218"/>
      <c r="AC16" s="218">
        <v>0</v>
      </c>
      <c r="AD16" s="218"/>
      <c r="AE16" s="218">
        <v>0</v>
      </c>
      <c r="AF16" s="218"/>
      <c r="AG16" s="218">
        <v>-29878493</v>
      </c>
      <c r="AH16" s="218"/>
      <c r="AI16" s="219">
        <v>0</v>
      </c>
      <c r="AJ16" s="219"/>
      <c r="AK16" s="218">
        <f>SUM(E16:AI16)</f>
        <v>119972738009</v>
      </c>
      <c r="AL16" s="219"/>
      <c r="AM16" s="219">
        <v>3950770993</v>
      </c>
      <c r="AN16" s="219"/>
      <c r="AO16" s="218">
        <f>AK16+AM16</f>
        <v>123923509002</v>
      </c>
    </row>
    <row r="17" spans="1:41" s="199" customFormat="1" ht="15" customHeight="1">
      <c r="A17" s="200" t="s">
        <v>275</v>
      </c>
      <c r="B17" s="214"/>
      <c r="C17" s="208"/>
      <c r="D17" s="217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9"/>
      <c r="AJ17" s="219"/>
      <c r="AK17" s="219"/>
      <c r="AL17" s="219"/>
      <c r="AM17" s="219"/>
      <c r="AN17" s="219"/>
      <c r="AO17" s="219"/>
    </row>
    <row r="18" spans="1:41" s="199" customFormat="1" ht="15" customHeight="1">
      <c r="A18" s="200"/>
      <c r="B18" s="220" t="s">
        <v>276</v>
      </c>
      <c r="C18" s="221"/>
      <c r="D18" s="217"/>
      <c r="E18" s="222">
        <v>0</v>
      </c>
      <c r="F18" s="218"/>
      <c r="G18" s="222">
        <v>0</v>
      </c>
      <c r="H18" s="218"/>
      <c r="I18" s="222">
        <v>0</v>
      </c>
      <c r="J18" s="218"/>
      <c r="K18" s="222">
        <v>0</v>
      </c>
      <c r="L18" s="218"/>
      <c r="M18" s="222">
        <v>0</v>
      </c>
      <c r="N18" s="218"/>
      <c r="O18" s="222">
        <v>0</v>
      </c>
      <c r="P18" s="218"/>
      <c r="Q18" s="222">
        <v>0</v>
      </c>
      <c r="R18" s="218"/>
      <c r="S18" s="222">
        <v>0</v>
      </c>
      <c r="T18" s="218"/>
      <c r="U18" s="222">
        <v>60724671</v>
      </c>
      <c r="V18" s="218"/>
      <c r="W18" s="222">
        <v>-66036253</v>
      </c>
      <c r="X18" s="218"/>
      <c r="Y18" s="222">
        <v>0</v>
      </c>
      <c r="Z18" s="218"/>
      <c r="AA18" s="222">
        <v>0</v>
      </c>
      <c r="AB18" s="218"/>
      <c r="AC18" s="222">
        <v>-330537302</v>
      </c>
      <c r="AD18" s="218"/>
      <c r="AE18" s="222">
        <v>0</v>
      </c>
      <c r="AF18" s="218"/>
      <c r="AG18" s="222">
        <v>-313950032</v>
      </c>
      <c r="AH18" s="218"/>
      <c r="AI18" s="222">
        <v>0</v>
      </c>
      <c r="AJ18" s="218"/>
      <c r="AK18" s="222">
        <f>SUM(E18:AI18)</f>
        <v>-649798916</v>
      </c>
      <c r="AL18" s="218"/>
      <c r="AM18" s="222">
        <v>-93720099</v>
      </c>
      <c r="AN18" s="218"/>
      <c r="AO18" s="222">
        <f>AK18+AM18</f>
        <v>-743519015</v>
      </c>
    </row>
    <row r="19" spans="1:41" s="199" customFormat="1" ht="4.1500000000000004" customHeight="1">
      <c r="A19" s="224"/>
      <c r="B19" s="200"/>
      <c r="C19" s="208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</row>
    <row r="20" spans="1:41" s="199" customFormat="1" ht="15" customHeight="1">
      <c r="A20" s="224" t="s">
        <v>316</v>
      </c>
      <c r="B20" s="214"/>
      <c r="C20" s="208"/>
      <c r="D20" s="217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9"/>
      <c r="AJ20" s="219"/>
      <c r="AK20" s="219"/>
      <c r="AL20" s="219"/>
      <c r="AM20" s="219"/>
      <c r="AN20" s="219"/>
      <c r="AO20" s="219"/>
    </row>
    <row r="21" spans="1:41" s="199" customFormat="1" ht="15" customHeight="1">
      <c r="A21" s="224"/>
      <c r="B21" s="214" t="s">
        <v>298</v>
      </c>
      <c r="C21" s="208"/>
      <c r="D21" s="217"/>
      <c r="E21" s="218">
        <f>SUM(E16:E18)</f>
        <v>20400278730</v>
      </c>
      <c r="F21" s="218"/>
      <c r="G21" s="218">
        <f>SUM(G16:G18)</f>
        <v>2456261491</v>
      </c>
      <c r="H21" s="218"/>
      <c r="I21" s="218">
        <f>SUM(I16:I18)</f>
        <v>330835954</v>
      </c>
      <c r="J21" s="218"/>
      <c r="K21" s="218">
        <f>SUM(K16:K18)</f>
        <v>-27239342</v>
      </c>
      <c r="L21" s="218"/>
      <c r="M21" s="218">
        <f>SUM(M16:M18)</f>
        <v>-3664827372</v>
      </c>
      <c r="N21" s="218"/>
      <c r="O21" s="218">
        <f>SUM(O16:O18)</f>
        <v>0</v>
      </c>
      <c r="P21" s="218"/>
      <c r="Q21" s="218">
        <f>SUM(Q16:Q18)</f>
        <v>2040027873</v>
      </c>
      <c r="R21" s="218"/>
      <c r="S21" s="218">
        <f>SUM(S16:S18)</f>
        <v>244500000</v>
      </c>
      <c r="T21" s="218"/>
      <c r="U21" s="218">
        <f>SUM(U16:U18)</f>
        <v>98057318878</v>
      </c>
      <c r="V21" s="218"/>
      <c r="W21" s="218">
        <f>SUM(W16:W18)</f>
        <v>0</v>
      </c>
      <c r="X21" s="218"/>
      <c r="Y21" s="218">
        <f>SUM(Y16:Y18)</f>
        <v>0</v>
      </c>
      <c r="Z21" s="218"/>
      <c r="AA21" s="218">
        <f>SUM(AA16:AA18)</f>
        <v>160148708</v>
      </c>
      <c r="AB21" s="218"/>
      <c r="AC21" s="218">
        <f>SUM(AC16:AC18)</f>
        <v>-330537302</v>
      </c>
      <c r="AD21" s="218"/>
      <c r="AE21" s="218">
        <f>SUM(AE16:AE18)</f>
        <v>0</v>
      </c>
      <c r="AF21" s="218"/>
      <c r="AG21" s="218">
        <f>SUM(AG16:AG18)</f>
        <v>-343828525</v>
      </c>
      <c r="AH21" s="218"/>
      <c r="AI21" s="218">
        <f>SUM(AI16:AI18)</f>
        <v>0</v>
      </c>
      <c r="AJ21" s="219"/>
      <c r="AK21" s="218">
        <f>SUM(E21:AI21)</f>
        <v>119322939093</v>
      </c>
      <c r="AL21" s="219"/>
      <c r="AM21" s="218">
        <f>SUM(AM16:AM18)</f>
        <v>3857050894</v>
      </c>
      <c r="AN21" s="219"/>
      <c r="AO21" s="218">
        <f>AK21+AM21</f>
        <v>123179989987</v>
      </c>
    </row>
    <row r="22" spans="1:41" s="199" customFormat="1" ht="15" customHeight="1">
      <c r="A22" s="225" t="s">
        <v>73</v>
      </c>
      <c r="B22" s="200"/>
      <c r="C22" s="221"/>
      <c r="D22" s="216"/>
      <c r="E22" s="226">
        <v>0</v>
      </c>
      <c r="F22" s="218"/>
      <c r="G22" s="226">
        <v>0</v>
      </c>
      <c r="H22" s="218"/>
      <c r="I22" s="226">
        <v>0</v>
      </c>
      <c r="J22" s="218"/>
      <c r="K22" s="226">
        <v>0</v>
      </c>
      <c r="L22" s="218"/>
      <c r="M22" s="226">
        <v>0</v>
      </c>
      <c r="N22" s="218"/>
      <c r="O22" s="218">
        <v>0</v>
      </c>
      <c r="P22" s="218"/>
      <c r="Q22" s="226">
        <v>0</v>
      </c>
      <c r="R22" s="218"/>
      <c r="S22" s="226">
        <v>0</v>
      </c>
      <c r="T22" s="218"/>
      <c r="U22" s="226">
        <v>-1020000383</v>
      </c>
      <c r="V22" s="218"/>
      <c r="W22" s="226" t="s">
        <v>48</v>
      </c>
      <c r="X22" s="218"/>
      <c r="Y22" s="218">
        <v>0</v>
      </c>
      <c r="Z22" s="218"/>
      <c r="AA22" s="226">
        <v>0</v>
      </c>
      <c r="AB22" s="218"/>
      <c r="AC22" s="226">
        <v>0</v>
      </c>
      <c r="AD22" s="218"/>
      <c r="AE22" s="226">
        <v>0</v>
      </c>
      <c r="AF22" s="218"/>
      <c r="AG22" s="226">
        <v>0</v>
      </c>
      <c r="AH22" s="226"/>
      <c r="AI22" s="218">
        <v>0</v>
      </c>
      <c r="AJ22" s="218"/>
      <c r="AK22" s="219">
        <f>SUM(E22:AI22)</f>
        <v>-1020000383</v>
      </c>
      <c r="AL22" s="218"/>
      <c r="AM22" s="218">
        <v>-379427933</v>
      </c>
      <c r="AN22" s="215"/>
      <c r="AO22" s="218">
        <f>AK22+AM22</f>
        <v>-1399428316</v>
      </c>
    </row>
    <row r="23" spans="1:41" s="199" customFormat="1" ht="15" customHeight="1">
      <c r="A23" s="225" t="s">
        <v>337</v>
      </c>
      <c r="B23" s="200"/>
      <c r="C23" s="221"/>
      <c r="D23" s="216"/>
      <c r="E23" s="226">
        <v>0</v>
      </c>
      <c r="F23" s="218"/>
      <c r="G23" s="226">
        <v>0</v>
      </c>
      <c r="H23" s="218"/>
      <c r="I23" s="226">
        <v>0</v>
      </c>
      <c r="J23" s="218"/>
      <c r="K23" s="226">
        <v>0</v>
      </c>
      <c r="L23" s="218"/>
      <c r="M23" s="226">
        <v>1344243853</v>
      </c>
      <c r="N23" s="218"/>
      <c r="O23" s="218">
        <v>0</v>
      </c>
      <c r="P23" s="218"/>
      <c r="Q23" s="226">
        <v>0</v>
      </c>
      <c r="R23" s="218"/>
      <c r="S23" s="226">
        <v>0</v>
      </c>
      <c r="T23" s="218"/>
      <c r="U23" s="226">
        <v>-51202661</v>
      </c>
      <c r="V23" s="218"/>
      <c r="W23" s="226">
        <v>0</v>
      </c>
      <c r="X23" s="218"/>
      <c r="Y23" s="218">
        <v>0</v>
      </c>
      <c r="Z23" s="218"/>
      <c r="AA23" s="226">
        <v>0</v>
      </c>
      <c r="AB23" s="218"/>
      <c r="AC23" s="226">
        <v>0</v>
      </c>
      <c r="AD23" s="218"/>
      <c r="AE23" s="226">
        <v>0</v>
      </c>
      <c r="AF23" s="218"/>
      <c r="AG23" s="226">
        <v>152367421</v>
      </c>
      <c r="AH23" s="226"/>
      <c r="AI23" s="218">
        <v>0</v>
      </c>
      <c r="AJ23" s="218"/>
      <c r="AK23" s="219">
        <f>SUM(E23:AI23)</f>
        <v>1445408613</v>
      </c>
      <c r="AL23" s="218"/>
      <c r="AM23" s="218">
        <v>0</v>
      </c>
      <c r="AN23" s="215"/>
      <c r="AO23" s="218">
        <f t="shared" ref="AO23:AO24" si="0">AK23+AM23</f>
        <v>1445408613</v>
      </c>
    </row>
    <row r="24" spans="1:41" s="199" customFormat="1" ht="15" customHeight="1">
      <c r="A24" s="225" t="s">
        <v>336</v>
      </c>
      <c r="B24" s="200"/>
      <c r="C24" s="221"/>
      <c r="D24" s="216"/>
      <c r="E24" s="226">
        <v>0</v>
      </c>
      <c r="F24" s="218"/>
      <c r="G24" s="226">
        <v>0</v>
      </c>
      <c r="H24" s="218"/>
      <c r="I24" s="226">
        <v>0</v>
      </c>
      <c r="J24" s="218"/>
      <c r="K24" s="226">
        <v>-100556041</v>
      </c>
      <c r="L24" s="218"/>
      <c r="M24" s="226">
        <v>0</v>
      </c>
      <c r="N24" s="218"/>
      <c r="O24" s="218">
        <v>100556041</v>
      </c>
      <c r="P24" s="218"/>
      <c r="Q24" s="226">
        <v>0</v>
      </c>
      <c r="R24" s="218"/>
      <c r="S24" s="226">
        <v>0</v>
      </c>
      <c r="T24" s="218"/>
      <c r="U24" s="226">
        <v>0</v>
      </c>
      <c r="V24" s="218"/>
      <c r="W24" s="226">
        <v>0</v>
      </c>
      <c r="X24" s="218"/>
      <c r="Y24" s="218">
        <v>0</v>
      </c>
      <c r="Z24" s="218"/>
      <c r="AA24" s="218">
        <v>5838725</v>
      </c>
      <c r="AB24" s="218"/>
      <c r="AC24" s="226">
        <v>0</v>
      </c>
      <c r="AD24" s="218"/>
      <c r="AE24" s="226">
        <v>0</v>
      </c>
      <c r="AF24" s="218"/>
      <c r="AG24" s="226">
        <v>0</v>
      </c>
      <c r="AH24" s="226"/>
      <c r="AI24" s="226">
        <v>-5838725</v>
      </c>
      <c r="AJ24" s="218"/>
      <c r="AK24" s="219">
        <f>SUM(E24:AI24)</f>
        <v>0</v>
      </c>
      <c r="AL24" s="218"/>
      <c r="AM24" s="218">
        <v>0</v>
      </c>
      <c r="AN24" s="215"/>
      <c r="AO24" s="218">
        <f t="shared" si="0"/>
        <v>0</v>
      </c>
    </row>
    <row r="25" spans="1:41" s="199" customFormat="1" ht="15" customHeight="1">
      <c r="A25" s="227" t="s">
        <v>312</v>
      </c>
      <c r="B25" s="200"/>
      <c r="C25" s="221"/>
      <c r="D25" s="216"/>
      <c r="E25" s="219"/>
      <c r="F25" s="228"/>
      <c r="G25" s="219"/>
      <c r="H25" s="228"/>
      <c r="I25" s="219"/>
      <c r="J25" s="228"/>
      <c r="K25" s="219"/>
      <c r="L25" s="228"/>
      <c r="M25" s="219"/>
      <c r="N25" s="228"/>
      <c r="O25" s="228"/>
      <c r="P25" s="228"/>
      <c r="Q25" s="219"/>
      <c r="R25" s="228"/>
      <c r="S25" s="219"/>
      <c r="T25" s="228"/>
      <c r="U25" s="228"/>
      <c r="V25" s="228"/>
      <c r="W25" s="228"/>
      <c r="X25" s="228"/>
      <c r="Y25" s="228"/>
      <c r="Z25" s="228"/>
      <c r="AA25" s="228"/>
      <c r="AB25" s="228"/>
      <c r="AC25" s="228"/>
      <c r="AD25" s="228"/>
      <c r="AE25" s="228"/>
      <c r="AF25" s="228"/>
      <c r="AG25" s="228"/>
      <c r="AH25" s="228"/>
      <c r="AI25" s="219"/>
      <c r="AJ25" s="219"/>
      <c r="AK25" s="219"/>
      <c r="AL25" s="219"/>
      <c r="AM25" s="228"/>
      <c r="AN25" s="215"/>
      <c r="AO25" s="217"/>
    </row>
    <row r="26" spans="1:41" s="199" customFormat="1" ht="15" customHeight="1">
      <c r="A26" s="220"/>
      <c r="B26" s="225" t="s">
        <v>308</v>
      </c>
      <c r="C26" s="221"/>
      <c r="D26" s="216"/>
      <c r="E26" s="226">
        <v>0</v>
      </c>
      <c r="F26" s="229"/>
      <c r="G26" s="226">
        <v>0</v>
      </c>
      <c r="H26" s="229"/>
      <c r="I26" s="226">
        <v>0</v>
      </c>
      <c r="J26" s="229"/>
      <c r="K26" s="226">
        <v>0</v>
      </c>
      <c r="L26" s="229"/>
      <c r="M26" s="226">
        <v>0</v>
      </c>
      <c r="N26" s="229"/>
      <c r="O26" s="226">
        <v>0</v>
      </c>
      <c r="P26" s="229"/>
      <c r="Q26" s="226">
        <v>0</v>
      </c>
      <c r="R26" s="229"/>
      <c r="S26" s="226">
        <v>0</v>
      </c>
      <c r="T26" s="229"/>
      <c r="U26" s="219">
        <v>-3301407395</v>
      </c>
      <c r="V26" s="219"/>
      <c r="W26" s="226" t="s">
        <v>48</v>
      </c>
      <c r="X26" s="228"/>
      <c r="Y26" s="219">
        <v>0</v>
      </c>
      <c r="Z26" s="228"/>
      <c r="AA26" s="226">
        <v>0</v>
      </c>
      <c r="AB26" s="228"/>
      <c r="AC26" s="226">
        <v>0</v>
      </c>
      <c r="AD26" s="228"/>
      <c r="AE26" s="226">
        <v>0</v>
      </c>
      <c r="AF26" s="228"/>
      <c r="AG26" s="226">
        <v>0</v>
      </c>
      <c r="AH26" s="226"/>
      <c r="AI26" s="218">
        <v>0</v>
      </c>
      <c r="AJ26" s="218"/>
      <c r="AK26" s="219">
        <f>SUM(E26:AI26)</f>
        <v>-3301407395</v>
      </c>
      <c r="AL26" s="218"/>
      <c r="AM26" s="218">
        <v>419230866</v>
      </c>
      <c r="AN26" s="215"/>
      <c r="AO26" s="218">
        <f>AK26+AM26</f>
        <v>-2882176529</v>
      </c>
    </row>
    <row r="27" spans="1:41" s="199" customFormat="1" ht="15" customHeight="1">
      <c r="A27" s="220"/>
      <c r="B27" s="225" t="s">
        <v>310</v>
      </c>
      <c r="C27" s="221"/>
      <c r="D27" s="216"/>
      <c r="E27" s="230">
        <v>0</v>
      </c>
      <c r="F27" s="231"/>
      <c r="G27" s="230">
        <v>0</v>
      </c>
      <c r="H27" s="231"/>
      <c r="I27" s="230">
        <v>0</v>
      </c>
      <c r="J27" s="231"/>
      <c r="K27" s="230">
        <v>0</v>
      </c>
      <c r="L27" s="231"/>
      <c r="M27" s="230">
        <v>0</v>
      </c>
      <c r="N27" s="231"/>
      <c r="O27" s="230">
        <v>0</v>
      </c>
      <c r="P27" s="231"/>
      <c r="Q27" s="230">
        <v>0</v>
      </c>
      <c r="R27" s="231"/>
      <c r="S27" s="230">
        <v>0</v>
      </c>
      <c r="T27" s="231"/>
      <c r="U27" s="230">
        <v>-39391366</v>
      </c>
      <c r="V27" s="198"/>
      <c r="W27" s="230" t="s">
        <v>48</v>
      </c>
      <c r="X27" s="198"/>
      <c r="Y27" s="232">
        <v>0</v>
      </c>
      <c r="Z27" s="198"/>
      <c r="AA27" s="232">
        <v>152212502</v>
      </c>
      <c r="AB27" s="198"/>
      <c r="AC27" s="230">
        <v>-654238634</v>
      </c>
      <c r="AD27" s="198"/>
      <c r="AE27" s="230">
        <v>355246746</v>
      </c>
      <c r="AF27" s="198"/>
      <c r="AG27" s="230">
        <v>-31805261</v>
      </c>
      <c r="AH27" s="231"/>
      <c r="AI27" s="230">
        <v>0</v>
      </c>
      <c r="AJ27" s="231"/>
      <c r="AK27" s="223">
        <f>SUM(E27:AI27)</f>
        <v>-217976013</v>
      </c>
      <c r="AL27" s="231"/>
      <c r="AM27" s="230">
        <v>-7386047</v>
      </c>
      <c r="AN27" s="198"/>
      <c r="AO27" s="222">
        <f>AK27+AM27</f>
        <v>-225362060</v>
      </c>
    </row>
    <row r="28" spans="1:41" s="199" customFormat="1" ht="4.1500000000000004" customHeight="1">
      <c r="A28" s="224"/>
      <c r="B28" s="200"/>
      <c r="C28" s="208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</row>
    <row r="29" spans="1:41" s="199" customFormat="1" ht="15" customHeight="1">
      <c r="A29" s="224" t="s">
        <v>313</v>
      </c>
      <c r="B29" s="200"/>
      <c r="C29" s="208"/>
      <c r="D29" s="209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198"/>
      <c r="AJ29" s="215"/>
      <c r="AK29" s="215"/>
      <c r="AL29" s="215"/>
      <c r="AM29" s="215"/>
      <c r="AN29" s="215"/>
      <c r="AO29" s="215"/>
    </row>
    <row r="30" spans="1:41" s="199" customFormat="1" ht="15" customHeight="1" thickBot="1">
      <c r="A30" s="224" t="s">
        <v>314</v>
      </c>
      <c r="B30" s="200"/>
      <c r="C30" s="208"/>
      <c r="D30" s="215"/>
      <c r="E30" s="233">
        <f>SUM(E21:E29)</f>
        <v>20400278730</v>
      </c>
      <c r="F30" s="215"/>
      <c r="G30" s="233">
        <f>SUM(G21:G29)</f>
        <v>2456261491</v>
      </c>
      <c r="H30" s="215"/>
      <c r="I30" s="233">
        <f>SUM(I21:I29)</f>
        <v>330835954</v>
      </c>
      <c r="J30" s="215"/>
      <c r="K30" s="233">
        <f>SUM(K21:K29)</f>
        <v>-127795383</v>
      </c>
      <c r="L30" s="215"/>
      <c r="M30" s="233">
        <f>SUM(M21:M29)</f>
        <v>-2320583519</v>
      </c>
      <c r="N30" s="215"/>
      <c r="O30" s="233">
        <f>SUM(O21:O29)</f>
        <v>100556041</v>
      </c>
      <c r="P30" s="215"/>
      <c r="Q30" s="233">
        <f>SUM(Q21:Q29)</f>
        <v>2040027873</v>
      </c>
      <c r="R30" s="215"/>
      <c r="S30" s="233">
        <f>SUM(S21:S29)</f>
        <v>244500000</v>
      </c>
      <c r="T30" s="215"/>
      <c r="U30" s="233">
        <f>SUM(U21:U29)</f>
        <v>93645317073</v>
      </c>
      <c r="V30" s="215"/>
      <c r="W30" s="233">
        <f>SUM(W21:W29)</f>
        <v>0</v>
      </c>
      <c r="X30" s="215"/>
      <c r="Y30" s="233">
        <f>SUM(Y21:Y29)</f>
        <v>0</v>
      </c>
      <c r="Z30" s="215"/>
      <c r="AA30" s="233">
        <f>SUM(AA21:AA29)</f>
        <v>318199935</v>
      </c>
      <c r="AB30" s="215"/>
      <c r="AC30" s="233">
        <f>SUM(AC21:AC29)</f>
        <v>-984775936</v>
      </c>
      <c r="AD30" s="215"/>
      <c r="AE30" s="233">
        <f>SUM(AE21:AE29)</f>
        <v>355246746</v>
      </c>
      <c r="AF30" s="215"/>
      <c r="AG30" s="233">
        <f>SUM(AG21:AG29)</f>
        <v>-223266365</v>
      </c>
      <c r="AH30" s="217"/>
      <c r="AI30" s="233">
        <f>SUM(AI21:AI29)</f>
        <v>-5838725</v>
      </c>
      <c r="AJ30" s="215"/>
      <c r="AK30" s="233">
        <f>SUM(E30:AI30)</f>
        <v>116228963915</v>
      </c>
      <c r="AL30" s="215"/>
      <c r="AM30" s="233">
        <f>SUM(AM21:AM29)</f>
        <v>3889467780</v>
      </c>
      <c r="AN30" s="215"/>
      <c r="AO30" s="233">
        <f>SUM(AO21:AO29)</f>
        <v>120118431695</v>
      </c>
    </row>
    <row r="31" spans="1:41" s="199" customFormat="1" ht="15" customHeight="1" thickTop="1">
      <c r="A31" s="225"/>
      <c r="B31" s="200"/>
      <c r="C31" s="221"/>
      <c r="D31" s="216"/>
      <c r="E31" s="226"/>
      <c r="F31" s="218"/>
      <c r="G31" s="226"/>
      <c r="H31" s="218"/>
      <c r="I31" s="226"/>
      <c r="J31" s="218"/>
      <c r="K31" s="226"/>
      <c r="L31" s="218"/>
      <c r="M31" s="226"/>
      <c r="N31" s="218"/>
      <c r="O31" s="218"/>
      <c r="P31" s="218"/>
      <c r="Q31" s="226"/>
      <c r="R31" s="218"/>
      <c r="S31" s="226"/>
      <c r="T31" s="218"/>
      <c r="U31" s="226"/>
      <c r="V31" s="218"/>
      <c r="W31" s="226"/>
      <c r="X31" s="218"/>
      <c r="Y31" s="218"/>
      <c r="Z31" s="218"/>
      <c r="AA31" s="226"/>
      <c r="AB31" s="218"/>
      <c r="AC31" s="226"/>
      <c r="AD31" s="218"/>
      <c r="AE31" s="226"/>
      <c r="AF31" s="218"/>
      <c r="AG31" s="226"/>
      <c r="AH31" s="226"/>
      <c r="AI31" s="218"/>
      <c r="AJ31" s="218"/>
      <c r="AK31" s="219"/>
      <c r="AL31" s="218"/>
      <c r="AM31" s="218"/>
      <c r="AN31" s="215"/>
      <c r="AO31" s="218"/>
    </row>
    <row r="32" spans="1:41" s="199" customFormat="1" ht="15" customHeight="1">
      <c r="A32" s="214" t="s">
        <v>316</v>
      </c>
      <c r="B32" s="200"/>
      <c r="C32" s="208"/>
      <c r="D32" s="215"/>
      <c r="E32" s="234"/>
      <c r="F32" s="218"/>
      <c r="G32" s="234"/>
      <c r="H32" s="218"/>
      <c r="I32" s="234"/>
      <c r="J32" s="218"/>
      <c r="K32" s="234"/>
      <c r="L32" s="218"/>
      <c r="M32" s="234"/>
      <c r="N32" s="218"/>
      <c r="O32" s="234"/>
      <c r="P32" s="218"/>
      <c r="Q32" s="234"/>
      <c r="R32" s="218"/>
      <c r="S32" s="234"/>
      <c r="T32" s="218"/>
      <c r="U32" s="234"/>
      <c r="V32" s="218"/>
      <c r="W32" s="234"/>
      <c r="X32" s="218"/>
      <c r="Y32" s="234"/>
      <c r="Z32" s="218"/>
      <c r="AA32" s="234"/>
      <c r="AB32" s="218"/>
      <c r="AC32" s="234"/>
      <c r="AD32" s="218"/>
      <c r="AE32" s="234"/>
      <c r="AF32" s="218"/>
      <c r="AG32" s="234"/>
      <c r="AH32" s="218"/>
      <c r="AI32" s="234"/>
      <c r="AJ32" s="219"/>
      <c r="AK32" s="235"/>
      <c r="AL32" s="219"/>
      <c r="AM32" s="235"/>
      <c r="AN32" s="219"/>
      <c r="AO32" s="235"/>
    </row>
    <row r="33" spans="1:43" s="199" customFormat="1" ht="15" customHeight="1">
      <c r="A33" s="200"/>
      <c r="B33" s="214" t="s">
        <v>198</v>
      </c>
      <c r="C33" s="208"/>
      <c r="D33" s="217"/>
      <c r="E33" s="234">
        <v>20400278730</v>
      </c>
      <c r="F33" s="218"/>
      <c r="G33" s="234">
        <v>2456261491</v>
      </c>
      <c r="H33" s="218"/>
      <c r="I33" s="234">
        <v>330835954</v>
      </c>
      <c r="J33" s="218"/>
      <c r="K33" s="234">
        <v>-127795383</v>
      </c>
      <c r="L33" s="218"/>
      <c r="M33" s="234">
        <v>-2320583519</v>
      </c>
      <c r="N33" s="218"/>
      <c r="O33" s="234">
        <v>100556041</v>
      </c>
      <c r="P33" s="218"/>
      <c r="Q33" s="234">
        <v>2040027873</v>
      </c>
      <c r="R33" s="218"/>
      <c r="S33" s="234">
        <v>244500000</v>
      </c>
      <c r="T33" s="218"/>
      <c r="U33" s="234">
        <v>93645317073</v>
      </c>
      <c r="V33" s="218"/>
      <c r="W33" s="236">
        <v>0</v>
      </c>
      <c r="X33" s="218"/>
      <c r="Y33" s="236">
        <v>0</v>
      </c>
      <c r="Z33" s="218"/>
      <c r="AA33" s="234">
        <v>318199935</v>
      </c>
      <c r="AB33" s="218"/>
      <c r="AC33" s="234">
        <v>-984775936</v>
      </c>
      <c r="AD33" s="218"/>
      <c r="AE33" s="234">
        <v>355246746</v>
      </c>
      <c r="AF33" s="218"/>
      <c r="AG33" s="234">
        <v>-223266365</v>
      </c>
      <c r="AH33" s="218"/>
      <c r="AI33" s="234">
        <v>-5838725</v>
      </c>
      <c r="AJ33" s="219"/>
      <c r="AK33" s="234">
        <v>116228963915</v>
      </c>
      <c r="AL33" s="219"/>
      <c r="AM33" s="234">
        <v>3889467780</v>
      </c>
      <c r="AN33" s="219"/>
      <c r="AO33" s="234">
        <v>120118431695</v>
      </c>
    </row>
    <row r="34" spans="1:43" s="199" customFormat="1" ht="15" customHeight="1">
      <c r="A34" s="225" t="s">
        <v>73</v>
      </c>
      <c r="B34" s="200"/>
      <c r="C34" s="358">
        <v>37</v>
      </c>
      <c r="D34" s="216"/>
      <c r="E34" s="236">
        <v>0</v>
      </c>
      <c r="F34" s="218"/>
      <c r="G34" s="236">
        <v>0</v>
      </c>
      <c r="H34" s="218"/>
      <c r="I34" s="236">
        <v>0</v>
      </c>
      <c r="J34" s="218"/>
      <c r="K34" s="236">
        <v>0</v>
      </c>
      <c r="L34" s="218"/>
      <c r="M34" s="236">
        <v>0</v>
      </c>
      <c r="N34" s="218"/>
      <c r="O34" s="236">
        <v>0</v>
      </c>
      <c r="P34" s="218"/>
      <c r="Q34" s="236">
        <v>0</v>
      </c>
      <c r="R34" s="218"/>
      <c r="S34" s="236">
        <v>0</v>
      </c>
      <c r="T34" s="218"/>
      <c r="U34" s="236">
        <v>-2651901359</v>
      </c>
      <c r="V34" s="218"/>
      <c r="W34" s="236">
        <v>0</v>
      </c>
      <c r="X34" s="218"/>
      <c r="Y34" s="236">
        <v>0</v>
      </c>
      <c r="Z34" s="218"/>
      <c r="AA34" s="236">
        <v>0</v>
      </c>
      <c r="AB34" s="218"/>
      <c r="AC34" s="236">
        <v>0</v>
      </c>
      <c r="AD34" s="218"/>
      <c r="AE34" s="236">
        <v>0</v>
      </c>
      <c r="AF34" s="218"/>
      <c r="AG34" s="236">
        <v>0</v>
      </c>
      <c r="AH34" s="226"/>
      <c r="AI34" s="236">
        <v>0</v>
      </c>
      <c r="AJ34" s="218"/>
      <c r="AK34" s="235">
        <f>SUM(E34:AI34)</f>
        <v>-2651901359</v>
      </c>
      <c r="AL34" s="218"/>
      <c r="AM34" s="235">
        <v>-5971992376</v>
      </c>
      <c r="AN34" s="215"/>
      <c r="AO34" s="237">
        <f>AK34+AM34</f>
        <v>-8623893735</v>
      </c>
    </row>
    <row r="35" spans="1:43" s="199" customFormat="1" ht="15" customHeight="1">
      <c r="A35" s="225" t="s">
        <v>287</v>
      </c>
      <c r="B35" s="200"/>
      <c r="C35" s="221"/>
      <c r="D35" s="216"/>
      <c r="E35" s="236"/>
      <c r="F35" s="218"/>
      <c r="G35" s="236"/>
      <c r="H35" s="218"/>
      <c r="I35" s="236"/>
      <c r="J35" s="218"/>
      <c r="K35" s="236"/>
      <c r="L35" s="218"/>
      <c r="M35" s="236"/>
      <c r="N35" s="218"/>
      <c r="O35" s="236"/>
      <c r="P35" s="218"/>
      <c r="Q35" s="236"/>
      <c r="R35" s="218"/>
      <c r="S35" s="236"/>
      <c r="T35" s="218"/>
      <c r="U35" s="236"/>
      <c r="V35" s="218"/>
      <c r="W35" s="236"/>
      <c r="X35" s="218"/>
      <c r="Y35" s="236"/>
      <c r="Z35" s="218"/>
      <c r="AA35" s="236"/>
      <c r="AB35" s="218"/>
      <c r="AC35" s="236"/>
      <c r="AD35" s="218"/>
      <c r="AE35" s="236"/>
      <c r="AF35" s="218"/>
      <c r="AG35" s="236"/>
      <c r="AH35" s="226"/>
      <c r="AI35" s="236"/>
      <c r="AJ35" s="218"/>
      <c r="AK35" s="235"/>
      <c r="AL35" s="218"/>
      <c r="AM35" s="234"/>
      <c r="AN35" s="215"/>
      <c r="AO35" s="237"/>
    </row>
    <row r="36" spans="1:43" s="199" customFormat="1" ht="15" customHeight="1">
      <c r="A36" s="225" t="s">
        <v>288</v>
      </c>
      <c r="B36" s="200" t="s">
        <v>289</v>
      </c>
      <c r="C36" s="221"/>
      <c r="D36" s="216"/>
      <c r="E36" s="236">
        <v>0</v>
      </c>
      <c r="F36" s="218"/>
      <c r="G36" s="236">
        <v>0</v>
      </c>
      <c r="H36" s="218"/>
      <c r="I36" s="236">
        <v>0</v>
      </c>
      <c r="J36" s="218"/>
      <c r="K36" s="236">
        <v>0</v>
      </c>
      <c r="L36" s="218"/>
      <c r="M36" s="236">
        <v>-2191383</v>
      </c>
      <c r="N36" s="218"/>
      <c r="O36" s="236">
        <v>0</v>
      </c>
      <c r="P36" s="218"/>
      <c r="Q36" s="236">
        <v>0</v>
      </c>
      <c r="R36" s="218"/>
      <c r="S36" s="236">
        <v>0</v>
      </c>
      <c r="T36" s="218"/>
      <c r="U36" s="236">
        <v>0</v>
      </c>
      <c r="V36" s="218"/>
      <c r="W36" s="236">
        <v>0</v>
      </c>
      <c r="X36" s="218"/>
      <c r="Y36" s="236">
        <v>0</v>
      </c>
      <c r="Z36" s="218"/>
      <c r="AA36" s="236">
        <v>0</v>
      </c>
      <c r="AB36" s="218"/>
      <c r="AC36" s="236">
        <v>0</v>
      </c>
      <c r="AD36" s="218"/>
      <c r="AE36" s="236">
        <v>0</v>
      </c>
      <c r="AF36" s="218"/>
      <c r="AG36" s="236">
        <v>0</v>
      </c>
      <c r="AH36" s="226"/>
      <c r="AI36" s="236">
        <v>0</v>
      </c>
      <c r="AJ36" s="218"/>
      <c r="AK36" s="235">
        <f t="shared" ref="AK36:AK42" si="1">SUM(E36:AI36)</f>
        <v>-2191383</v>
      </c>
      <c r="AL36" s="218"/>
      <c r="AM36" s="234">
        <v>0</v>
      </c>
      <c r="AN36" s="215"/>
      <c r="AO36" s="237">
        <f t="shared" ref="AO36:AO42" si="2">AK36+AM36</f>
        <v>-2191383</v>
      </c>
    </row>
    <row r="37" spans="1:43" s="199" customFormat="1" ht="15" customHeight="1">
      <c r="A37" s="225" t="s">
        <v>224</v>
      </c>
      <c r="B37" s="200"/>
      <c r="C37" s="358">
        <v>40</v>
      </c>
      <c r="D37" s="216"/>
      <c r="E37" s="236">
        <v>0</v>
      </c>
      <c r="F37" s="218"/>
      <c r="G37" s="236">
        <v>0</v>
      </c>
      <c r="H37" s="218"/>
      <c r="I37" s="236">
        <v>-4671283952</v>
      </c>
      <c r="J37" s="218"/>
      <c r="K37" s="236">
        <v>0</v>
      </c>
      <c r="L37" s="218"/>
      <c r="M37" s="236">
        <v>0</v>
      </c>
      <c r="N37" s="218"/>
      <c r="O37" s="236">
        <v>0</v>
      </c>
      <c r="P37" s="218"/>
      <c r="Q37" s="236">
        <v>0</v>
      </c>
      <c r="R37" s="218"/>
      <c r="S37" s="236">
        <v>0</v>
      </c>
      <c r="T37" s="218"/>
      <c r="U37" s="236">
        <v>0</v>
      </c>
      <c r="V37" s="218"/>
      <c r="W37" s="236">
        <v>0</v>
      </c>
      <c r="X37" s="218"/>
      <c r="Y37" s="236">
        <v>0</v>
      </c>
      <c r="Z37" s="218"/>
      <c r="AA37" s="236">
        <v>0</v>
      </c>
      <c r="AB37" s="218"/>
      <c r="AC37" s="236">
        <v>0</v>
      </c>
      <c r="AD37" s="218"/>
      <c r="AE37" s="236">
        <v>0</v>
      </c>
      <c r="AF37" s="218"/>
      <c r="AG37" s="236">
        <v>0</v>
      </c>
      <c r="AH37" s="226"/>
      <c r="AI37" s="236">
        <v>0</v>
      </c>
      <c r="AJ37" s="218"/>
      <c r="AK37" s="235">
        <f t="shared" si="1"/>
        <v>-4671283952</v>
      </c>
      <c r="AL37" s="218"/>
      <c r="AM37" s="234">
        <v>4671283952</v>
      </c>
      <c r="AN37" s="215"/>
      <c r="AO37" s="237">
        <f t="shared" si="2"/>
        <v>0</v>
      </c>
    </row>
    <row r="38" spans="1:43" s="199" customFormat="1" ht="15" customHeight="1">
      <c r="A38" s="225" t="s">
        <v>291</v>
      </c>
      <c r="B38" s="200"/>
      <c r="C38" s="221"/>
      <c r="D38" s="216"/>
      <c r="E38" s="236">
        <v>0</v>
      </c>
      <c r="F38" s="218"/>
      <c r="G38" s="236">
        <v>0</v>
      </c>
      <c r="H38" s="218"/>
      <c r="I38" s="236">
        <v>0</v>
      </c>
      <c r="J38" s="218"/>
      <c r="K38" s="236">
        <v>127795383</v>
      </c>
      <c r="L38" s="218"/>
      <c r="M38" s="236">
        <v>0</v>
      </c>
      <c r="N38" s="218"/>
      <c r="O38" s="236">
        <v>0</v>
      </c>
      <c r="P38" s="218"/>
      <c r="Q38" s="236">
        <v>0</v>
      </c>
      <c r="R38" s="218"/>
      <c r="S38" s="236">
        <v>0</v>
      </c>
      <c r="T38" s="218"/>
      <c r="U38" s="238">
        <v>-127795383</v>
      </c>
      <c r="V38" s="218"/>
      <c r="W38" s="236">
        <v>0</v>
      </c>
      <c r="X38" s="218"/>
      <c r="Y38" s="236">
        <v>0</v>
      </c>
      <c r="Z38" s="218"/>
      <c r="AA38" s="236">
        <v>0</v>
      </c>
      <c r="AB38" s="218"/>
      <c r="AC38" s="236">
        <v>0</v>
      </c>
      <c r="AD38" s="218"/>
      <c r="AE38" s="236">
        <v>0</v>
      </c>
      <c r="AF38" s="218"/>
      <c r="AG38" s="236">
        <v>0</v>
      </c>
      <c r="AH38" s="226"/>
      <c r="AI38" s="236">
        <v>0</v>
      </c>
      <c r="AJ38" s="218"/>
      <c r="AK38" s="235">
        <f t="shared" si="1"/>
        <v>0</v>
      </c>
      <c r="AL38" s="218"/>
      <c r="AM38" s="234">
        <v>-806203711</v>
      </c>
      <c r="AN38" s="215"/>
      <c r="AO38" s="237">
        <f t="shared" si="2"/>
        <v>-806203711</v>
      </c>
    </row>
    <row r="39" spans="1:43" s="199" customFormat="1" ht="15" customHeight="1">
      <c r="A39" s="225" t="s">
        <v>266</v>
      </c>
      <c r="B39" s="200"/>
      <c r="C39" s="221"/>
      <c r="D39" s="216"/>
      <c r="E39" s="236">
        <v>0</v>
      </c>
      <c r="F39" s="218"/>
      <c r="G39" s="236">
        <v>0</v>
      </c>
      <c r="H39" s="218"/>
      <c r="I39" s="236">
        <v>0</v>
      </c>
      <c r="J39" s="218"/>
      <c r="K39" s="236">
        <v>0</v>
      </c>
      <c r="L39" s="218"/>
      <c r="M39" s="236">
        <v>0</v>
      </c>
      <c r="N39" s="218"/>
      <c r="O39" s="236">
        <v>-100556041</v>
      </c>
      <c r="P39" s="218"/>
      <c r="Q39" s="236">
        <v>0</v>
      </c>
      <c r="R39" s="218"/>
      <c r="S39" s="236">
        <v>0</v>
      </c>
      <c r="T39" s="218"/>
      <c r="U39" s="236">
        <v>100556040.99999979</v>
      </c>
      <c r="V39" s="218"/>
      <c r="W39" s="236">
        <v>0</v>
      </c>
      <c r="X39" s="218"/>
      <c r="Y39" s="236">
        <v>0</v>
      </c>
      <c r="Z39" s="218"/>
      <c r="AA39" s="236">
        <v>0</v>
      </c>
      <c r="AB39" s="218"/>
      <c r="AC39" s="236">
        <v>0</v>
      </c>
      <c r="AD39" s="218"/>
      <c r="AE39" s="236">
        <v>0</v>
      </c>
      <c r="AF39" s="218"/>
      <c r="AG39" s="236">
        <v>0</v>
      </c>
      <c r="AH39" s="226"/>
      <c r="AI39" s="236">
        <v>5838725</v>
      </c>
      <c r="AJ39" s="218"/>
      <c r="AK39" s="235">
        <f t="shared" si="1"/>
        <v>5838724.9999997914</v>
      </c>
      <c r="AL39" s="235"/>
      <c r="AM39" s="236">
        <v>0</v>
      </c>
      <c r="AN39" s="215"/>
      <c r="AO39" s="237">
        <f t="shared" si="2"/>
        <v>5838724.9999997914</v>
      </c>
    </row>
    <row r="40" spans="1:43" s="199" customFormat="1" ht="15" customHeight="1">
      <c r="A40" s="225" t="s">
        <v>335</v>
      </c>
      <c r="B40" s="200"/>
      <c r="C40" s="221"/>
      <c r="D40" s="216"/>
      <c r="E40" s="236">
        <v>0</v>
      </c>
      <c r="F40" s="218"/>
      <c r="G40" s="236">
        <v>0</v>
      </c>
      <c r="H40" s="218"/>
      <c r="I40" s="236">
        <v>0</v>
      </c>
      <c r="J40" s="218"/>
      <c r="K40" s="236">
        <v>-2210561</v>
      </c>
      <c r="L40" s="218"/>
      <c r="M40" s="236">
        <v>0</v>
      </c>
      <c r="N40" s="218"/>
      <c r="O40" s="236">
        <v>0</v>
      </c>
      <c r="P40" s="218"/>
      <c r="Q40" s="236">
        <v>0</v>
      </c>
      <c r="R40" s="218"/>
      <c r="S40" s="236">
        <v>0</v>
      </c>
      <c r="T40" s="218"/>
      <c r="U40" s="236">
        <v>0</v>
      </c>
      <c r="V40" s="218"/>
      <c r="W40" s="236">
        <v>0</v>
      </c>
      <c r="X40" s="218"/>
      <c r="Y40" s="236">
        <v>0</v>
      </c>
      <c r="Z40" s="218"/>
      <c r="AA40" s="236">
        <v>0</v>
      </c>
      <c r="AB40" s="218"/>
      <c r="AC40" s="236">
        <v>0</v>
      </c>
      <c r="AD40" s="218"/>
      <c r="AE40" s="236">
        <v>0</v>
      </c>
      <c r="AF40" s="218"/>
      <c r="AG40" s="236">
        <v>0</v>
      </c>
      <c r="AH40" s="226"/>
      <c r="AI40" s="236">
        <v>0</v>
      </c>
      <c r="AJ40" s="218"/>
      <c r="AK40" s="235">
        <f t="shared" si="1"/>
        <v>-2210561</v>
      </c>
      <c r="AL40" s="235"/>
      <c r="AM40" s="236">
        <v>-4707621</v>
      </c>
      <c r="AN40" s="215"/>
      <c r="AO40" s="237">
        <f t="shared" si="2"/>
        <v>-6918182</v>
      </c>
    </row>
    <row r="41" spans="1:43" s="199" customFormat="1" ht="15" customHeight="1">
      <c r="A41" s="225" t="s">
        <v>290</v>
      </c>
      <c r="B41" s="200"/>
      <c r="C41" s="221"/>
      <c r="D41" s="216"/>
      <c r="E41" s="236">
        <v>0</v>
      </c>
      <c r="F41" s="218"/>
      <c r="G41" s="236">
        <v>0</v>
      </c>
      <c r="H41" s="218"/>
      <c r="I41" s="236">
        <v>0</v>
      </c>
      <c r="J41" s="218"/>
      <c r="K41" s="236">
        <v>0</v>
      </c>
      <c r="L41" s="218"/>
      <c r="M41" s="236">
        <v>0</v>
      </c>
      <c r="N41" s="218"/>
      <c r="O41" s="236">
        <v>0</v>
      </c>
      <c r="P41" s="218"/>
      <c r="Q41" s="236">
        <v>0</v>
      </c>
      <c r="R41" s="218"/>
      <c r="S41" s="236">
        <v>0</v>
      </c>
      <c r="T41" s="218"/>
      <c r="U41" s="236">
        <v>0</v>
      </c>
      <c r="V41" s="218"/>
      <c r="W41" s="236">
        <v>0</v>
      </c>
      <c r="X41" s="218"/>
      <c r="Y41" s="236">
        <v>0</v>
      </c>
      <c r="Z41" s="218"/>
      <c r="AA41" s="236">
        <v>0</v>
      </c>
      <c r="AB41" s="218"/>
      <c r="AC41" s="236">
        <v>0</v>
      </c>
      <c r="AD41" s="218"/>
      <c r="AE41" s="236">
        <v>0</v>
      </c>
      <c r="AF41" s="218"/>
      <c r="AG41" s="236">
        <v>0</v>
      </c>
      <c r="AH41" s="226"/>
      <c r="AI41" s="236">
        <v>0</v>
      </c>
      <c r="AJ41" s="218"/>
      <c r="AK41" s="235">
        <f t="shared" si="1"/>
        <v>0</v>
      </c>
      <c r="AL41" s="218"/>
      <c r="AM41" s="235">
        <v>12697600</v>
      </c>
      <c r="AN41" s="215"/>
      <c r="AO41" s="237">
        <f t="shared" si="2"/>
        <v>12697600</v>
      </c>
    </row>
    <row r="42" spans="1:43" s="199" customFormat="1" ht="15" customHeight="1">
      <c r="A42" s="225" t="s">
        <v>336</v>
      </c>
      <c r="B42" s="200"/>
      <c r="C42" s="221">
        <v>15</v>
      </c>
      <c r="D42" s="216"/>
      <c r="E42" s="236">
        <v>0</v>
      </c>
      <c r="F42" s="218"/>
      <c r="G42" s="236">
        <v>0</v>
      </c>
      <c r="H42" s="218"/>
      <c r="I42" s="236">
        <v>0</v>
      </c>
      <c r="J42" s="218"/>
      <c r="K42" s="236">
        <v>0</v>
      </c>
      <c r="L42" s="218"/>
      <c r="M42" s="236">
        <v>0</v>
      </c>
      <c r="N42" s="218"/>
      <c r="O42" s="236">
        <v>0</v>
      </c>
      <c r="P42" s="218"/>
      <c r="Q42" s="236">
        <v>0</v>
      </c>
      <c r="R42" s="218"/>
      <c r="S42" s="236">
        <v>0</v>
      </c>
      <c r="T42" s="218"/>
      <c r="U42" s="236">
        <v>0</v>
      </c>
      <c r="V42" s="218"/>
      <c r="W42" s="236">
        <v>0</v>
      </c>
      <c r="X42" s="218"/>
      <c r="Y42" s="236">
        <v>0</v>
      </c>
      <c r="Z42" s="218"/>
      <c r="AA42" s="236">
        <v>-12530179</v>
      </c>
      <c r="AB42" s="218"/>
      <c r="AC42" s="236">
        <v>0</v>
      </c>
      <c r="AD42" s="218"/>
      <c r="AE42" s="236">
        <v>0</v>
      </c>
      <c r="AF42" s="218"/>
      <c r="AG42" s="236">
        <v>0</v>
      </c>
      <c r="AH42" s="226"/>
      <c r="AI42" s="236">
        <v>12530179</v>
      </c>
      <c r="AJ42" s="218"/>
      <c r="AK42" s="235">
        <f t="shared" si="1"/>
        <v>0</v>
      </c>
      <c r="AL42" s="218"/>
      <c r="AM42" s="235">
        <v>0</v>
      </c>
      <c r="AN42" s="215"/>
      <c r="AO42" s="237">
        <f t="shared" si="2"/>
        <v>0</v>
      </c>
    </row>
    <row r="43" spans="1:43" s="199" customFormat="1" ht="15" customHeight="1">
      <c r="A43" s="227" t="s">
        <v>312</v>
      </c>
      <c r="B43" s="200"/>
      <c r="C43" s="221"/>
      <c r="D43" s="216"/>
      <c r="E43" s="235"/>
      <c r="F43" s="228"/>
      <c r="G43" s="235"/>
      <c r="H43" s="228"/>
      <c r="I43" s="235"/>
      <c r="J43" s="228"/>
      <c r="K43" s="235"/>
      <c r="L43" s="228"/>
      <c r="M43" s="235"/>
      <c r="N43" s="228"/>
      <c r="O43" s="235"/>
      <c r="P43" s="228"/>
      <c r="Q43" s="235"/>
      <c r="R43" s="228"/>
      <c r="S43" s="235"/>
      <c r="T43" s="228"/>
      <c r="U43" s="235"/>
      <c r="V43" s="228"/>
      <c r="W43" s="235"/>
      <c r="X43" s="228"/>
      <c r="Y43" s="235"/>
      <c r="Z43" s="228"/>
      <c r="AA43" s="235"/>
      <c r="AB43" s="228"/>
      <c r="AC43" s="235"/>
      <c r="AD43" s="228"/>
      <c r="AE43" s="235"/>
      <c r="AF43" s="228"/>
      <c r="AG43" s="235"/>
      <c r="AH43" s="219"/>
      <c r="AI43" s="235"/>
      <c r="AJ43" s="228"/>
      <c r="AK43" s="239"/>
      <c r="AL43" s="228"/>
      <c r="AM43" s="239"/>
      <c r="AN43" s="215"/>
      <c r="AO43" s="237"/>
    </row>
    <row r="44" spans="1:43" s="199" customFormat="1" ht="15" customHeight="1">
      <c r="A44" s="220"/>
      <c r="B44" s="225" t="s">
        <v>315</v>
      </c>
      <c r="C44" s="221"/>
      <c r="D44" s="216"/>
      <c r="E44" s="236">
        <v>0</v>
      </c>
      <c r="F44" s="229"/>
      <c r="G44" s="236">
        <v>0</v>
      </c>
      <c r="H44" s="229"/>
      <c r="I44" s="236">
        <v>0</v>
      </c>
      <c r="J44" s="229"/>
      <c r="K44" s="236">
        <v>0</v>
      </c>
      <c r="L44" s="229"/>
      <c r="M44" s="236">
        <v>0</v>
      </c>
      <c r="N44" s="229"/>
      <c r="O44" s="236">
        <v>0</v>
      </c>
      <c r="P44" s="229"/>
      <c r="Q44" s="236">
        <v>0</v>
      </c>
      <c r="R44" s="229"/>
      <c r="S44" s="236">
        <v>0</v>
      </c>
      <c r="T44" s="229"/>
      <c r="U44" s="236">
        <v>12578025758</v>
      </c>
      <c r="V44" s="219"/>
      <c r="W44" s="236">
        <v>0</v>
      </c>
      <c r="X44" s="228"/>
      <c r="Y44" s="236">
        <v>0</v>
      </c>
      <c r="Z44" s="228"/>
      <c r="AA44" s="236">
        <v>0</v>
      </c>
      <c r="AB44" s="228"/>
      <c r="AC44" s="236">
        <v>0</v>
      </c>
      <c r="AD44" s="228"/>
      <c r="AE44" s="236">
        <v>0</v>
      </c>
      <c r="AF44" s="228"/>
      <c r="AG44" s="236">
        <v>0</v>
      </c>
      <c r="AH44" s="226"/>
      <c r="AI44" s="236">
        <v>0</v>
      </c>
      <c r="AJ44" s="218"/>
      <c r="AK44" s="235">
        <f>SUM(E44:AI44)</f>
        <v>12578025758</v>
      </c>
      <c r="AL44" s="218"/>
      <c r="AM44" s="234">
        <v>425055923</v>
      </c>
      <c r="AN44" s="215"/>
      <c r="AO44" s="237">
        <f>AK44+AM44</f>
        <v>13003081681</v>
      </c>
      <c r="AQ44" s="209"/>
    </row>
    <row r="45" spans="1:43" s="199" customFormat="1" ht="15" customHeight="1">
      <c r="A45" s="220"/>
      <c r="B45" s="225" t="s">
        <v>310</v>
      </c>
      <c r="C45" s="221"/>
      <c r="D45" s="216"/>
      <c r="E45" s="240">
        <v>0</v>
      </c>
      <c r="F45" s="231"/>
      <c r="G45" s="240">
        <v>0</v>
      </c>
      <c r="H45" s="231"/>
      <c r="I45" s="240">
        <v>0</v>
      </c>
      <c r="J45" s="231"/>
      <c r="K45" s="240">
        <v>0</v>
      </c>
      <c r="L45" s="231"/>
      <c r="M45" s="240">
        <v>0</v>
      </c>
      <c r="N45" s="231"/>
      <c r="O45" s="240">
        <v>0</v>
      </c>
      <c r="P45" s="231"/>
      <c r="Q45" s="240">
        <v>0</v>
      </c>
      <c r="R45" s="231"/>
      <c r="S45" s="240">
        <v>0</v>
      </c>
      <c r="T45" s="231"/>
      <c r="U45" s="240">
        <v>0</v>
      </c>
      <c r="V45" s="198"/>
      <c r="W45" s="240">
        <v>0</v>
      </c>
      <c r="X45" s="198"/>
      <c r="Y45" s="240">
        <v>-60986103</v>
      </c>
      <c r="Z45" s="198"/>
      <c r="AA45" s="240">
        <v>739397296</v>
      </c>
      <c r="AB45" s="198"/>
      <c r="AC45" s="240">
        <v>-1266739476</v>
      </c>
      <c r="AD45" s="198"/>
      <c r="AE45" s="241">
        <v>-494497396</v>
      </c>
      <c r="AF45" s="231"/>
      <c r="AG45" s="241">
        <v>478328714</v>
      </c>
      <c r="AH45" s="226"/>
      <c r="AI45" s="241">
        <v>0</v>
      </c>
      <c r="AJ45" s="231"/>
      <c r="AK45" s="242">
        <f>SUM(E45:AI45)</f>
        <v>-604496965</v>
      </c>
      <c r="AL45" s="231"/>
      <c r="AM45" s="242">
        <v>-2265576</v>
      </c>
      <c r="AN45" s="198"/>
      <c r="AO45" s="242">
        <f>AK45+AM45</f>
        <v>-606762541</v>
      </c>
      <c r="AQ45" s="353"/>
    </row>
    <row r="46" spans="1:43" s="199" customFormat="1" ht="4.1500000000000004" customHeight="1">
      <c r="A46" s="224"/>
      <c r="B46" s="200"/>
      <c r="C46" s="208"/>
      <c r="D46" s="215"/>
      <c r="E46" s="243"/>
      <c r="F46" s="215"/>
      <c r="G46" s="243"/>
      <c r="H46" s="215"/>
      <c r="I46" s="243"/>
      <c r="J46" s="215"/>
      <c r="K46" s="243"/>
      <c r="L46" s="215"/>
      <c r="M46" s="243"/>
      <c r="N46" s="215"/>
      <c r="O46" s="243"/>
      <c r="P46" s="215"/>
      <c r="Q46" s="243"/>
      <c r="R46" s="215"/>
      <c r="S46" s="243"/>
      <c r="T46" s="215"/>
      <c r="U46" s="243"/>
      <c r="V46" s="215"/>
      <c r="W46" s="243"/>
      <c r="X46" s="215"/>
      <c r="Y46" s="243"/>
      <c r="Z46" s="215"/>
      <c r="AA46" s="243"/>
      <c r="AB46" s="215"/>
      <c r="AC46" s="243"/>
      <c r="AD46" s="215"/>
      <c r="AE46" s="243"/>
      <c r="AF46" s="215"/>
      <c r="AG46" s="243"/>
      <c r="AH46" s="215"/>
      <c r="AI46" s="243"/>
      <c r="AJ46" s="215"/>
      <c r="AK46" s="243"/>
      <c r="AL46" s="215"/>
      <c r="AM46" s="243"/>
      <c r="AN46" s="215"/>
      <c r="AO46" s="243"/>
    </row>
    <row r="47" spans="1:43" s="199" customFormat="1" ht="15" customHeight="1">
      <c r="A47" s="224" t="s">
        <v>313</v>
      </c>
      <c r="B47" s="200"/>
      <c r="C47" s="208"/>
      <c r="D47" s="209"/>
      <c r="E47" s="243"/>
      <c r="F47" s="215"/>
      <c r="G47" s="243"/>
      <c r="H47" s="215"/>
      <c r="I47" s="243"/>
      <c r="J47" s="215"/>
      <c r="K47" s="243"/>
      <c r="L47" s="215"/>
      <c r="M47" s="243"/>
      <c r="N47" s="215"/>
      <c r="O47" s="243"/>
      <c r="P47" s="215"/>
      <c r="Q47" s="243"/>
      <c r="R47" s="215"/>
      <c r="S47" s="243"/>
      <c r="T47" s="215"/>
      <c r="U47" s="243"/>
      <c r="V47" s="215"/>
      <c r="W47" s="243"/>
      <c r="X47" s="215"/>
      <c r="Y47" s="243"/>
      <c r="Z47" s="215"/>
      <c r="AA47" s="243"/>
      <c r="AB47" s="215"/>
      <c r="AC47" s="243"/>
      <c r="AD47" s="215"/>
      <c r="AE47" s="243"/>
      <c r="AF47" s="215"/>
      <c r="AG47" s="243"/>
      <c r="AH47" s="215"/>
      <c r="AI47" s="243"/>
      <c r="AJ47" s="215"/>
      <c r="AK47" s="243"/>
      <c r="AL47" s="215"/>
      <c r="AM47" s="243"/>
      <c r="AN47" s="215"/>
      <c r="AO47" s="243"/>
      <c r="AQ47" s="209"/>
    </row>
    <row r="48" spans="1:43" s="199" customFormat="1" ht="15" customHeight="1" thickBot="1">
      <c r="A48" s="224"/>
      <c r="B48" s="224" t="s">
        <v>304</v>
      </c>
      <c r="C48" s="208"/>
      <c r="D48" s="215"/>
      <c r="E48" s="244">
        <f>SUM(E33:E45)</f>
        <v>20400278730</v>
      </c>
      <c r="F48" s="215"/>
      <c r="G48" s="244">
        <f>SUM(G33:G45)</f>
        <v>2456261491</v>
      </c>
      <c r="H48" s="215"/>
      <c r="I48" s="244">
        <f>SUM(I33:I45)</f>
        <v>-4340447998</v>
      </c>
      <c r="J48" s="215"/>
      <c r="K48" s="244">
        <f>SUM(K33:K45)</f>
        <v>-2210561</v>
      </c>
      <c r="L48" s="215"/>
      <c r="M48" s="244">
        <f>SUM(M33:M45)</f>
        <v>-2322774902</v>
      </c>
      <c r="N48" s="215"/>
      <c r="O48" s="244">
        <f>SUM(O33:O45)</f>
        <v>0</v>
      </c>
      <c r="P48" s="215"/>
      <c r="Q48" s="244">
        <f>SUM(Q33:Q45)</f>
        <v>2040027873</v>
      </c>
      <c r="R48" s="215"/>
      <c r="S48" s="244">
        <f>SUM(S33:S45)</f>
        <v>244500000</v>
      </c>
      <c r="T48" s="215"/>
      <c r="U48" s="244">
        <f>SUM(U33:U45)</f>
        <v>103544202130</v>
      </c>
      <c r="V48" s="215"/>
      <c r="W48" s="244">
        <f>SUM(W33:W45)</f>
        <v>0</v>
      </c>
      <c r="X48" s="215"/>
      <c r="Y48" s="244">
        <f>SUM(Y33:Y45)</f>
        <v>-60986103</v>
      </c>
      <c r="Z48" s="215"/>
      <c r="AA48" s="244">
        <f>SUM(AA33:AA45)</f>
        <v>1045067052</v>
      </c>
      <c r="AB48" s="215"/>
      <c r="AC48" s="244">
        <f>SUM(AC33:AC45)</f>
        <v>-2251515412</v>
      </c>
      <c r="AD48" s="215"/>
      <c r="AE48" s="244">
        <f>SUM(AE33:AE45)</f>
        <v>-139250650</v>
      </c>
      <c r="AF48" s="215"/>
      <c r="AG48" s="244">
        <f>SUM(AG33:AG45)</f>
        <v>255062349</v>
      </c>
      <c r="AH48" s="217"/>
      <c r="AI48" s="244">
        <f>SUM(AI33:AI45)</f>
        <v>12530179</v>
      </c>
      <c r="AJ48" s="215"/>
      <c r="AK48" s="244">
        <f>SUM(AK33:AK45)</f>
        <v>120880744178</v>
      </c>
      <c r="AL48" s="215"/>
      <c r="AM48" s="244">
        <f>SUM(AM33:AM45)</f>
        <v>2213335971</v>
      </c>
      <c r="AN48" s="215"/>
      <c r="AO48" s="244">
        <f>SUM(AO33:AO45)</f>
        <v>123094080149</v>
      </c>
    </row>
    <row r="49" spans="1:41" s="199" customFormat="1" ht="15" customHeight="1" thickTop="1">
      <c r="A49" s="224"/>
      <c r="B49" s="224"/>
      <c r="C49" s="208"/>
      <c r="D49" s="215"/>
      <c r="E49" s="217"/>
      <c r="F49" s="215"/>
      <c r="G49" s="217"/>
      <c r="H49" s="215"/>
      <c r="I49" s="217"/>
      <c r="J49" s="215"/>
      <c r="K49" s="217"/>
      <c r="L49" s="215"/>
      <c r="M49" s="217"/>
      <c r="N49" s="215"/>
      <c r="O49" s="217"/>
      <c r="P49" s="215"/>
      <c r="Q49" s="217"/>
      <c r="R49" s="215"/>
      <c r="S49" s="217"/>
      <c r="T49" s="215"/>
      <c r="U49" s="217"/>
      <c r="V49" s="215"/>
      <c r="W49" s="217"/>
      <c r="X49" s="215"/>
      <c r="Y49" s="217"/>
      <c r="Z49" s="215"/>
      <c r="AA49" s="217"/>
      <c r="AB49" s="215"/>
      <c r="AC49" s="217"/>
      <c r="AD49" s="215"/>
      <c r="AE49" s="217"/>
      <c r="AF49" s="215"/>
      <c r="AG49" s="217"/>
      <c r="AH49" s="217"/>
      <c r="AI49" s="217"/>
      <c r="AJ49" s="215"/>
      <c r="AK49" s="217"/>
      <c r="AL49" s="215"/>
      <c r="AM49" s="217"/>
      <c r="AN49" s="215"/>
      <c r="AO49" s="217"/>
    </row>
    <row r="50" spans="1:41" s="199" customFormat="1" ht="15" customHeight="1">
      <c r="A50" s="224"/>
      <c r="B50" s="224"/>
      <c r="C50" s="208"/>
      <c r="D50" s="215"/>
      <c r="E50" s="217"/>
      <c r="F50" s="215"/>
      <c r="G50" s="217"/>
      <c r="H50" s="215"/>
      <c r="I50" s="217"/>
      <c r="J50" s="215"/>
      <c r="K50" s="217"/>
      <c r="L50" s="215"/>
      <c r="M50" s="217"/>
      <c r="N50" s="215"/>
      <c r="O50" s="217"/>
      <c r="P50" s="215"/>
      <c r="Q50" s="217"/>
      <c r="R50" s="215"/>
      <c r="S50" s="217"/>
      <c r="T50" s="215"/>
      <c r="U50" s="217"/>
      <c r="V50" s="215"/>
      <c r="W50" s="217"/>
      <c r="X50" s="215"/>
      <c r="Y50" s="217"/>
      <c r="Z50" s="215"/>
      <c r="AA50" s="217"/>
      <c r="AB50" s="215"/>
      <c r="AC50" s="217"/>
      <c r="AD50" s="215"/>
      <c r="AE50" s="217"/>
      <c r="AF50" s="215"/>
      <c r="AG50" s="217"/>
      <c r="AH50" s="217"/>
      <c r="AI50" s="217"/>
      <c r="AJ50" s="215"/>
      <c r="AK50" s="217"/>
      <c r="AL50" s="215"/>
      <c r="AM50" s="217"/>
      <c r="AN50" s="215"/>
      <c r="AO50" s="217"/>
    </row>
    <row r="51" spans="1:41" s="199" customFormat="1" ht="2.1" customHeight="1">
      <c r="A51" s="224"/>
      <c r="B51" s="224"/>
      <c r="C51" s="208"/>
      <c r="D51" s="215"/>
      <c r="E51" s="217"/>
      <c r="F51" s="215"/>
      <c r="G51" s="217"/>
      <c r="H51" s="215"/>
      <c r="I51" s="217"/>
      <c r="J51" s="215"/>
      <c r="K51" s="217"/>
      <c r="L51" s="215"/>
      <c r="M51" s="217"/>
      <c r="N51" s="215"/>
      <c r="O51" s="217"/>
      <c r="P51" s="215"/>
      <c r="Q51" s="217"/>
      <c r="R51" s="215"/>
      <c r="S51" s="217"/>
      <c r="T51" s="215"/>
      <c r="U51" s="217"/>
      <c r="V51" s="215"/>
      <c r="W51" s="217"/>
      <c r="X51" s="215"/>
      <c r="Y51" s="217"/>
      <c r="Z51" s="215"/>
      <c r="AA51" s="217"/>
      <c r="AB51" s="215"/>
      <c r="AC51" s="217"/>
      <c r="AD51" s="215"/>
      <c r="AE51" s="217"/>
      <c r="AF51" s="215"/>
      <c r="AG51" s="217"/>
      <c r="AH51" s="217"/>
      <c r="AI51" s="217"/>
      <c r="AJ51" s="215"/>
      <c r="AK51" s="217"/>
      <c r="AL51" s="215"/>
      <c r="AM51" s="217"/>
      <c r="AN51" s="215"/>
      <c r="AO51" s="217"/>
    </row>
    <row r="52" spans="1:41" s="21" customFormat="1" ht="21.95" customHeight="1">
      <c r="A52" s="349" t="str">
        <f>'TH 9-10'!A121</f>
        <v>หมายเหตุประกอบงบเงินรวมและงบการเงินเฉพาะกิจการเป็นส่วนหนึ่งของงบการเงินนี้</v>
      </c>
      <c r="B52" s="63"/>
      <c r="C52" s="64"/>
      <c r="D52" s="65"/>
      <c r="E52" s="66"/>
      <c r="F52" s="65"/>
      <c r="G52" s="66"/>
      <c r="H52" s="65"/>
      <c r="I52" s="66"/>
      <c r="J52" s="65"/>
      <c r="K52" s="66"/>
      <c r="L52" s="65"/>
      <c r="M52" s="66"/>
      <c r="N52" s="65"/>
      <c r="O52" s="65"/>
      <c r="P52" s="65"/>
      <c r="Q52" s="66"/>
      <c r="R52" s="65"/>
      <c r="S52" s="66"/>
      <c r="T52" s="65"/>
      <c r="U52" s="66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6"/>
      <c r="AL52" s="65"/>
      <c r="AM52" s="65"/>
      <c r="AN52" s="65"/>
      <c r="AO52" s="65"/>
    </row>
  </sheetData>
  <mergeCells count="7">
    <mergeCell ref="E5:AO5"/>
    <mergeCell ref="E7:AK7"/>
    <mergeCell ref="Q9:U9"/>
    <mergeCell ref="E6:AO6"/>
    <mergeCell ref="W9:AI9"/>
    <mergeCell ref="W8:AI8"/>
    <mergeCell ref="I9:O9"/>
  </mergeCells>
  <pageMargins left="0.5" right="0.5" top="0.5" bottom="0.6" header="0.49" footer="0.4"/>
  <pageSetup paperSize="9" scale="75" firstPageNumber="11" orientation="landscape" useFirstPageNumber="1" horizontalDpi="1200" verticalDpi="1200" r:id="rId1"/>
  <headerFooter>
    <oddHeader xml:space="preserve">&amp;C
</oddHeader>
    <oddFooter>&amp;R&amp;13&amp;P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5"/>
  <sheetViews>
    <sheetView topLeftCell="A4" zoomScaleNormal="100" zoomScaleSheetLayoutView="100" zoomScalePageLayoutView="40" workbookViewId="0">
      <selection activeCell="T46" sqref="T45:T46"/>
    </sheetView>
  </sheetViews>
  <sheetFormatPr defaultColWidth="9.140625" defaultRowHeight="20.100000000000001" customHeight="1"/>
  <cols>
    <col min="1" max="1" width="27.7109375" style="21" customWidth="1"/>
    <col min="2" max="2" width="6.5703125" style="57" customWidth="1"/>
    <col min="3" max="3" width="0.7109375" style="21" customWidth="1"/>
    <col min="4" max="4" width="11.5703125" style="44" bestFit="1" customWidth="1"/>
    <col min="5" max="5" width="0.7109375" style="53" customWidth="1"/>
    <col min="6" max="6" width="10.7109375" style="53" bestFit="1" customWidth="1"/>
    <col min="7" max="7" width="0.7109375" style="53" customWidth="1"/>
    <col min="8" max="8" width="15.85546875" style="53" customWidth="1"/>
    <col min="9" max="9" width="0.7109375" style="53" customWidth="1"/>
    <col min="10" max="10" width="10.7109375" style="53" bestFit="1" customWidth="1"/>
    <col min="11" max="11" width="0.7109375" style="53" customWidth="1"/>
    <col min="12" max="12" width="9.42578125" style="44" bestFit="1" customWidth="1"/>
    <col min="13" max="13" width="0.7109375" style="53" customWidth="1"/>
    <col min="14" max="14" width="11.5703125" style="44" bestFit="1" customWidth="1"/>
    <col min="15" max="15" width="0.7109375" style="53" customWidth="1"/>
    <col min="16" max="16" width="13.7109375" style="53" customWidth="1"/>
    <col min="17" max="17" width="0.7109375" style="53" customWidth="1"/>
    <col min="18" max="18" width="11.7109375" style="53" bestFit="1" customWidth="1"/>
    <col min="19" max="19" width="0.7109375" style="53" customWidth="1"/>
    <col min="20" max="20" width="10.28515625" style="53" customWidth="1"/>
    <col min="21" max="21" width="0.7109375" style="53" customWidth="1"/>
    <col min="22" max="22" width="12" style="53" customWidth="1"/>
    <col min="23" max="23" width="0.7109375" style="159" customWidth="1"/>
    <col min="24" max="24" width="15" style="21" bestFit="1" customWidth="1"/>
    <col min="25" max="25" width="0.7109375" style="176" customWidth="1"/>
    <col min="26" max="26" width="13" style="21" customWidth="1"/>
    <col min="27" max="16384" width="9.140625" style="21"/>
  </cols>
  <sheetData>
    <row r="1" spans="1:26" ht="21" customHeight="1">
      <c r="A1" s="42" t="s">
        <v>98</v>
      </c>
      <c r="B1" s="43"/>
      <c r="C1" s="43"/>
      <c r="E1" s="44"/>
      <c r="F1" s="44"/>
      <c r="G1" s="44"/>
      <c r="H1" s="44"/>
      <c r="I1" s="44"/>
      <c r="J1" s="44"/>
      <c r="K1" s="44"/>
      <c r="M1" s="44"/>
      <c r="O1" s="44"/>
      <c r="P1" s="44"/>
      <c r="Q1" s="44"/>
      <c r="R1" s="44"/>
      <c r="S1" s="44"/>
      <c r="T1" s="44"/>
      <c r="U1" s="44"/>
      <c r="V1" s="45"/>
      <c r="W1" s="51"/>
      <c r="Z1" s="45"/>
    </row>
    <row r="2" spans="1:26" ht="21" customHeight="1">
      <c r="A2" s="42" t="s">
        <v>35</v>
      </c>
      <c r="B2" s="43"/>
      <c r="C2" s="43"/>
      <c r="E2" s="44"/>
      <c r="F2" s="44"/>
      <c r="G2" s="44"/>
      <c r="H2" s="44"/>
      <c r="I2" s="44"/>
      <c r="J2" s="44"/>
      <c r="K2" s="44"/>
      <c r="M2" s="44"/>
      <c r="O2" s="44"/>
      <c r="P2" s="44"/>
      <c r="Q2" s="44"/>
      <c r="R2" s="44"/>
      <c r="S2" s="44"/>
      <c r="T2" s="44"/>
      <c r="U2" s="44"/>
      <c r="V2" s="44"/>
      <c r="W2" s="50"/>
    </row>
    <row r="3" spans="1:26" ht="21" customHeight="1">
      <c r="A3" s="46" t="str">
        <f>'TH 11-consol'!A3</f>
        <v>สำหรับปีสิ้นสุดวันที่ 31 ธันวาคม พ.ศ. 2564</v>
      </c>
      <c r="B3" s="47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66"/>
      <c r="X3" s="160"/>
      <c r="Y3" s="160"/>
      <c r="Z3" s="160"/>
    </row>
    <row r="4" spans="1:26" ht="13.5" customHeight="1">
      <c r="A4" s="42"/>
      <c r="B4" s="49"/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6" ht="16.149999999999999" customHeight="1">
      <c r="A5" s="286"/>
      <c r="B5" s="287"/>
      <c r="C5" s="287"/>
      <c r="D5" s="372" t="s">
        <v>348</v>
      </c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3"/>
      <c r="Y5" s="373"/>
      <c r="Z5" s="373"/>
    </row>
    <row r="6" spans="1:26" ht="16.149999999999999" customHeight="1">
      <c r="A6" s="288"/>
      <c r="B6" s="289"/>
      <c r="C6" s="288"/>
      <c r="D6" s="377" t="s">
        <v>307</v>
      </c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</row>
    <row r="7" spans="1:26" ht="16.149999999999999" customHeight="1">
      <c r="A7" s="288"/>
      <c r="B7" s="289"/>
      <c r="C7" s="288"/>
      <c r="D7" s="376" t="s">
        <v>254</v>
      </c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290"/>
      <c r="X7" s="189"/>
      <c r="Y7" s="291"/>
      <c r="Z7" s="189"/>
    </row>
    <row r="8" spans="1:26" ht="16.149999999999999" customHeight="1">
      <c r="A8" s="287"/>
      <c r="B8" s="287"/>
      <c r="C8" s="287"/>
      <c r="D8" s="292"/>
      <c r="E8" s="292"/>
      <c r="F8" s="292"/>
      <c r="G8" s="292"/>
      <c r="H8" s="292"/>
      <c r="I8" s="292"/>
      <c r="J8" s="290"/>
      <c r="K8" s="290"/>
      <c r="L8" s="290"/>
      <c r="M8" s="290"/>
      <c r="N8" s="290"/>
      <c r="O8" s="290"/>
      <c r="P8" s="374" t="s">
        <v>34</v>
      </c>
      <c r="Q8" s="374"/>
      <c r="R8" s="374"/>
      <c r="S8" s="374"/>
      <c r="T8" s="374"/>
      <c r="U8" s="293"/>
      <c r="V8" s="293"/>
      <c r="W8" s="293"/>
      <c r="X8" s="189"/>
      <c r="Y8" s="291"/>
      <c r="Z8" s="189"/>
    </row>
    <row r="9" spans="1:26" ht="16.149999999999999" customHeight="1">
      <c r="A9" s="288"/>
      <c r="B9" s="288"/>
      <c r="C9" s="288"/>
      <c r="D9" s="294"/>
      <c r="E9" s="294"/>
      <c r="F9" s="294"/>
      <c r="G9" s="294"/>
      <c r="H9" s="346" t="s">
        <v>117</v>
      </c>
      <c r="I9" s="294"/>
      <c r="J9" s="374" t="s">
        <v>47</v>
      </c>
      <c r="K9" s="374"/>
      <c r="L9" s="374"/>
      <c r="M9" s="374"/>
      <c r="N9" s="374"/>
      <c r="O9" s="295"/>
      <c r="P9" s="375" t="s">
        <v>41</v>
      </c>
      <c r="Q9" s="375"/>
      <c r="R9" s="375"/>
      <c r="S9" s="375"/>
      <c r="T9" s="375"/>
      <c r="U9" s="293"/>
      <c r="V9" s="293"/>
      <c r="W9" s="293"/>
      <c r="X9" s="189"/>
      <c r="Y9" s="291"/>
      <c r="Z9" s="189"/>
    </row>
    <row r="10" spans="1:26" ht="16.149999999999999" customHeight="1">
      <c r="A10" s="288"/>
      <c r="B10" s="288"/>
      <c r="C10" s="288"/>
      <c r="D10" s="294"/>
      <c r="E10" s="294"/>
      <c r="F10" s="294"/>
      <c r="G10" s="294"/>
      <c r="H10" s="294" t="s">
        <v>225</v>
      </c>
      <c r="I10" s="294"/>
      <c r="J10" s="294" t="s">
        <v>52</v>
      </c>
      <c r="K10" s="294"/>
      <c r="L10" s="294"/>
      <c r="M10" s="294"/>
      <c r="N10" s="294"/>
      <c r="O10" s="294"/>
      <c r="P10" s="292" t="s">
        <v>43</v>
      </c>
      <c r="Q10" s="292"/>
      <c r="R10" s="292" t="s">
        <v>163</v>
      </c>
      <c r="S10" s="292"/>
      <c r="T10" s="294" t="s">
        <v>299</v>
      </c>
      <c r="U10" s="292"/>
      <c r="V10" s="294"/>
      <c r="W10" s="292"/>
      <c r="X10" s="296" t="s">
        <v>238</v>
      </c>
      <c r="Y10" s="297"/>
      <c r="Z10" s="189"/>
    </row>
    <row r="11" spans="1:26" ht="16.149999999999999" customHeight="1">
      <c r="A11" s="288"/>
      <c r="B11" s="288"/>
      <c r="C11" s="288"/>
      <c r="D11" s="294" t="s">
        <v>19</v>
      </c>
      <c r="E11" s="294"/>
      <c r="F11" s="298" t="s">
        <v>53</v>
      </c>
      <c r="G11" s="294"/>
      <c r="H11" s="298" t="s">
        <v>226</v>
      </c>
      <c r="I11" s="294"/>
      <c r="J11" s="298" t="s">
        <v>54</v>
      </c>
      <c r="K11" s="294"/>
      <c r="L11" s="294" t="s">
        <v>52</v>
      </c>
      <c r="M11" s="294"/>
      <c r="N11" s="294"/>
      <c r="O11" s="294"/>
      <c r="P11" s="292" t="s">
        <v>168</v>
      </c>
      <c r="Q11" s="294"/>
      <c r="R11" s="292" t="s">
        <v>164</v>
      </c>
      <c r="S11" s="294"/>
      <c r="T11" s="294" t="s">
        <v>300</v>
      </c>
      <c r="U11" s="294"/>
      <c r="V11" s="294" t="s">
        <v>30</v>
      </c>
      <c r="W11" s="292"/>
      <c r="X11" s="296" t="s">
        <v>226</v>
      </c>
      <c r="Y11" s="297"/>
      <c r="Z11" s="299" t="s">
        <v>239</v>
      </c>
    </row>
    <row r="12" spans="1:26" ht="16.149999999999999" customHeight="1">
      <c r="A12" s="288"/>
      <c r="B12" s="300" t="s">
        <v>0</v>
      </c>
      <c r="C12" s="288"/>
      <c r="D12" s="345" t="s">
        <v>18</v>
      </c>
      <c r="E12" s="292"/>
      <c r="F12" s="301" t="s">
        <v>55</v>
      </c>
      <c r="G12" s="292"/>
      <c r="H12" s="301" t="s">
        <v>227</v>
      </c>
      <c r="I12" s="292"/>
      <c r="J12" s="301" t="s">
        <v>56</v>
      </c>
      <c r="K12" s="292"/>
      <c r="L12" s="345" t="s">
        <v>105</v>
      </c>
      <c r="M12" s="292"/>
      <c r="N12" s="345" t="s">
        <v>57</v>
      </c>
      <c r="O12" s="292"/>
      <c r="P12" s="345" t="s">
        <v>123</v>
      </c>
      <c r="Q12" s="292"/>
      <c r="R12" s="345" t="s">
        <v>165</v>
      </c>
      <c r="S12" s="292"/>
      <c r="T12" s="345" t="s">
        <v>164</v>
      </c>
      <c r="U12" s="292"/>
      <c r="V12" s="345" t="s">
        <v>46</v>
      </c>
      <c r="W12" s="292"/>
      <c r="X12" s="302" t="s">
        <v>227</v>
      </c>
      <c r="Y12" s="297"/>
      <c r="Z12" s="303" t="s">
        <v>240</v>
      </c>
    </row>
    <row r="13" spans="1:26" ht="6" customHeight="1">
      <c r="A13" s="288"/>
      <c r="B13" s="304"/>
      <c r="C13" s="288"/>
      <c r="D13" s="292"/>
      <c r="E13" s="294"/>
      <c r="F13" s="294"/>
      <c r="G13" s="294"/>
      <c r="H13" s="294"/>
      <c r="I13" s="294"/>
      <c r="J13" s="292"/>
      <c r="K13" s="294"/>
      <c r="L13" s="292"/>
      <c r="M13" s="294"/>
      <c r="N13" s="292"/>
      <c r="O13" s="294"/>
      <c r="P13" s="294"/>
      <c r="Q13" s="294"/>
      <c r="R13" s="294"/>
      <c r="S13" s="294"/>
      <c r="T13" s="294"/>
      <c r="U13" s="294"/>
      <c r="V13" s="294"/>
      <c r="W13" s="292"/>
      <c r="X13" s="189"/>
      <c r="Y13" s="291"/>
      <c r="Z13" s="189"/>
    </row>
    <row r="14" spans="1:26" ht="16.149999999999999" customHeight="1">
      <c r="A14" s="305" t="s">
        <v>316</v>
      </c>
      <c r="B14" s="288"/>
      <c r="C14" s="288"/>
      <c r="D14" s="191"/>
      <c r="E14" s="190"/>
      <c r="F14" s="190"/>
      <c r="G14" s="190"/>
      <c r="H14" s="190"/>
      <c r="I14" s="190"/>
      <c r="J14" s="306"/>
      <c r="K14" s="190"/>
      <c r="L14" s="191"/>
      <c r="M14" s="190"/>
      <c r="N14" s="191"/>
      <c r="O14" s="190"/>
      <c r="P14" s="190"/>
      <c r="Q14" s="189"/>
      <c r="R14" s="190"/>
      <c r="S14" s="189"/>
      <c r="T14" s="190"/>
      <c r="U14" s="189"/>
      <c r="V14" s="190"/>
      <c r="W14" s="306"/>
      <c r="X14" s="190"/>
      <c r="Y14" s="306"/>
      <c r="Z14" s="190"/>
    </row>
    <row r="15" spans="1:26" ht="16.149999999999999" customHeight="1">
      <c r="A15" s="305" t="s">
        <v>135</v>
      </c>
      <c r="B15" s="288"/>
      <c r="C15" s="288"/>
      <c r="D15" s="307">
        <v>20400278730</v>
      </c>
      <c r="E15" s="308"/>
      <c r="F15" s="307">
        <v>2456261491</v>
      </c>
      <c r="G15" s="308"/>
      <c r="H15" s="307">
        <v>0</v>
      </c>
      <c r="I15" s="308"/>
      <c r="J15" s="307">
        <v>2040027873</v>
      </c>
      <c r="K15" s="308"/>
      <c r="L15" s="307">
        <v>244500000</v>
      </c>
      <c r="M15" s="308"/>
      <c r="N15" s="307">
        <v>73513426297</v>
      </c>
      <c r="O15" s="308"/>
      <c r="P15" s="307">
        <v>66036253</v>
      </c>
      <c r="Q15" s="309"/>
      <c r="R15" s="310">
        <v>0</v>
      </c>
      <c r="S15" s="309"/>
      <c r="T15" s="310">
        <v>0</v>
      </c>
      <c r="U15" s="309"/>
      <c r="V15" s="307">
        <f>SUM(D15:T15)</f>
        <v>98720530644</v>
      </c>
      <c r="W15" s="311"/>
      <c r="X15" s="310">
        <v>0</v>
      </c>
      <c r="Y15" s="311"/>
      <c r="Z15" s="307">
        <f>SUM(V15:X15)</f>
        <v>98720530644</v>
      </c>
    </row>
    <row r="16" spans="1:26" ht="16.149999999999999" customHeight="1">
      <c r="A16" s="312" t="s">
        <v>219</v>
      </c>
      <c r="B16" s="288"/>
      <c r="C16" s="288"/>
      <c r="D16" s="307"/>
      <c r="E16" s="308"/>
      <c r="F16" s="307"/>
      <c r="G16" s="308"/>
      <c r="H16" s="307"/>
      <c r="I16" s="308"/>
      <c r="J16" s="307"/>
      <c r="K16" s="308"/>
      <c r="L16" s="307"/>
      <c r="M16" s="308"/>
      <c r="N16" s="310"/>
      <c r="O16" s="308"/>
      <c r="P16" s="310"/>
      <c r="Q16" s="309"/>
      <c r="R16" s="310"/>
      <c r="S16" s="309"/>
      <c r="T16" s="310"/>
      <c r="U16" s="309"/>
      <c r="V16" s="310"/>
      <c r="W16" s="311"/>
      <c r="X16" s="310"/>
      <c r="Y16" s="311"/>
      <c r="Z16" s="310"/>
    </row>
    <row r="17" spans="1:26" ht="16.149999999999999" customHeight="1">
      <c r="A17" s="312" t="s">
        <v>301</v>
      </c>
      <c r="B17" s="313"/>
      <c r="C17" s="288"/>
      <c r="D17" s="314">
        <v>0</v>
      </c>
      <c r="E17" s="315"/>
      <c r="F17" s="314">
        <v>0</v>
      </c>
      <c r="G17" s="315"/>
      <c r="H17" s="314">
        <v>0</v>
      </c>
      <c r="I17" s="315"/>
      <c r="J17" s="314">
        <v>0</v>
      </c>
      <c r="K17" s="315"/>
      <c r="L17" s="314">
        <v>0</v>
      </c>
      <c r="M17" s="315"/>
      <c r="N17" s="314">
        <v>159508103</v>
      </c>
      <c r="O17" s="315"/>
      <c r="P17" s="311">
        <v>-66036253</v>
      </c>
      <c r="Q17" s="316"/>
      <c r="R17" s="311">
        <v>0</v>
      </c>
      <c r="S17" s="316"/>
      <c r="T17" s="311">
        <v>0</v>
      </c>
      <c r="U17" s="316"/>
      <c r="V17" s="314">
        <f>SUM(D17:T17)</f>
        <v>93471850</v>
      </c>
      <c r="W17" s="311"/>
      <c r="X17" s="311">
        <v>-361781129</v>
      </c>
      <c r="Y17" s="311"/>
      <c r="Z17" s="311">
        <f>SUM(V17:X17)</f>
        <v>-268309279</v>
      </c>
    </row>
    <row r="18" spans="1:26" ht="16.149999999999999" customHeight="1">
      <c r="A18" s="312" t="s">
        <v>224</v>
      </c>
      <c r="B18" s="313"/>
      <c r="C18" s="288"/>
      <c r="D18" s="317">
        <v>0</v>
      </c>
      <c r="E18" s="308"/>
      <c r="F18" s="317">
        <v>0</v>
      </c>
      <c r="G18" s="308"/>
      <c r="H18" s="317">
        <v>0</v>
      </c>
      <c r="I18" s="308"/>
      <c r="J18" s="317">
        <v>0</v>
      </c>
      <c r="K18" s="308"/>
      <c r="L18" s="317">
        <v>0</v>
      </c>
      <c r="M18" s="308"/>
      <c r="N18" s="317">
        <v>0</v>
      </c>
      <c r="O18" s="308"/>
      <c r="P18" s="318">
        <v>0</v>
      </c>
      <c r="Q18" s="309"/>
      <c r="R18" s="318">
        <v>0</v>
      </c>
      <c r="S18" s="309"/>
      <c r="T18" s="318">
        <v>0</v>
      </c>
      <c r="U18" s="309"/>
      <c r="V18" s="317">
        <f>SUM(D18:T18)</f>
        <v>0</v>
      </c>
      <c r="W18" s="311"/>
      <c r="X18" s="317">
        <v>7897277931</v>
      </c>
      <c r="Y18" s="311"/>
      <c r="Z18" s="317">
        <f>SUM(V18:X18)</f>
        <v>7897277931</v>
      </c>
    </row>
    <row r="19" spans="1:26" ht="16.149999999999999" customHeight="1">
      <c r="A19" s="305" t="s">
        <v>316</v>
      </c>
      <c r="B19" s="313"/>
      <c r="C19" s="288"/>
      <c r="D19" s="307"/>
      <c r="E19" s="308"/>
      <c r="F19" s="307"/>
      <c r="G19" s="308"/>
      <c r="H19" s="307"/>
      <c r="I19" s="308"/>
      <c r="J19" s="307"/>
      <c r="K19" s="308"/>
      <c r="L19" s="307"/>
      <c r="M19" s="308"/>
      <c r="N19" s="310"/>
      <c r="O19" s="308"/>
      <c r="P19" s="310"/>
      <c r="Q19" s="309"/>
      <c r="R19" s="310"/>
      <c r="S19" s="309"/>
      <c r="T19" s="310"/>
      <c r="U19" s="309"/>
      <c r="V19" s="310"/>
      <c r="W19" s="311"/>
      <c r="X19" s="310"/>
      <c r="Y19" s="311"/>
      <c r="Z19" s="310"/>
    </row>
    <row r="20" spans="1:26" ht="16.149999999999999" customHeight="1">
      <c r="A20" s="305" t="s">
        <v>135</v>
      </c>
      <c r="B20" s="313"/>
      <c r="C20" s="288"/>
      <c r="D20" s="307"/>
      <c r="E20" s="308"/>
      <c r="F20" s="307"/>
      <c r="G20" s="308"/>
      <c r="H20" s="307"/>
      <c r="I20" s="308"/>
      <c r="J20" s="307"/>
      <c r="K20" s="308"/>
      <c r="L20" s="307"/>
      <c r="M20" s="308"/>
      <c r="N20" s="310"/>
      <c r="O20" s="308"/>
      <c r="P20" s="310"/>
      <c r="Q20" s="309"/>
      <c r="R20" s="310"/>
      <c r="S20" s="309"/>
      <c r="T20" s="310"/>
      <c r="U20" s="309"/>
      <c r="V20" s="310"/>
      <c r="W20" s="311"/>
      <c r="X20" s="310"/>
      <c r="Y20" s="311"/>
      <c r="Z20" s="310"/>
    </row>
    <row r="21" spans="1:26" ht="16.149999999999999" customHeight="1">
      <c r="A21" s="305" t="s">
        <v>221</v>
      </c>
      <c r="B21" s="313"/>
      <c r="C21" s="288"/>
      <c r="D21" s="307">
        <f>SUM(D15,D17:D18)</f>
        <v>20400278730</v>
      </c>
      <c r="E21" s="308"/>
      <c r="F21" s="307">
        <f>SUM(F15,F17:F18)</f>
        <v>2456261491</v>
      </c>
      <c r="G21" s="308"/>
      <c r="H21" s="307">
        <f>SUM(H15,H17:H18)</f>
        <v>0</v>
      </c>
      <c r="I21" s="308"/>
      <c r="J21" s="307">
        <f>SUM(J15,J17:J18)</f>
        <v>2040027873</v>
      </c>
      <c r="K21" s="308"/>
      <c r="L21" s="307">
        <f>SUM(L15,L17:L18)</f>
        <v>244500000</v>
      </c>
      <c r="M21" s="308"/>
      <c r="N21" s="307">
        <f>SUM(N15,N17:N18)</f>
        <v>73672934400</v>
      </c>
      <c r="O21" s="308"/>
      <c r="P21" s="307">
        <f>SUM(P15,P17:P18)</f>
        <v>0</v>
      </c>
      <c r="Q21" s="309"/>
      <c r="R21" s="307">
        <f>SUM(R15,R17:R18)</f>
        <v>0</v>
      </c>
      <c r="S21" s="309"/>
      <c r="T21" s="307">
        <f>SUM(T15,T17:T18)</f>
        <v>0</v>
      </c>
      <c r="U21" s="309"/>
      <c r="V21" s="307">
        <f>SUM(D21:T21)</f>
        <v>98814002494</v>
      </c>
      <c r="W21" s="314"/>
      <c r="X21" s="307">
        <f>SUM(X15:X18)</f>
        <v>7535496802</v>
      </c>
      <c r="Y21" s="314"/>
      <c r="Z21" s="307">
        <f>SUM(V21:X21)</f>
        <v>106349499296</v>
      </c>
    </row>
    <row r="22" spans="1:26" ht="16.149999999999999" customHeight="1">
      <c r="A22" s="312" t="s">
        <v>73</v>
      </c>
      <c r="B22" s="313"/>
      <c r="C22" s="288"/>
      <c r="D22" s="307">
        <v>0</v>
      </c>
      <c r="E22" s="308"/>
      <c r="F22" s="307">
        <v>0</v>
      </c>
      <c r="G22" s="308"/>
      <c r="H22" s="307">
        <v>0</v>
      </c>
      <c r="I22" s="308"/>
      <c r="J22" s="307">
        <v>0</v>
      </c>
      <c r="K22" s="308"/>
      <c r="L22" s="307">
        <v>0</v>
      </c>
      <c r="M22" s="308"/>
      <c r="N22" s="310">
        <v>-1020000383</v>
      </c>
      <c r="O22" s="308"/>
      <c r="P22" s="310">
        <v>0</v>
      </c>
      <c r="Q22" s="309"/>
      <c r="R22" s="310">
        <v>0</v>
      </c>
      <c r="S22" s="309"/>
      <c r="T22" s="310">
        <v>0</v>
      </c>
      <c r="U22" s="309"/>
      <c r="V22" s="310">
        <f>SUM(D22:T22)</f>
        <v>-1020000383</v>
      </c>
      <c r="W22" s="311"/>
      <c r="X22" s="310">
        <v>-314158000</v>
      </c>
      <c r="Y22" s="311"/>
      <c r="Z22" s="307">
        <f>SUM(V22:X22)</f>
        <v>-1334158383</v>
      </c>
    </row>
    <row r="23" spans="1:26" ht="16.149999999999999" customHeight="1">
      <c r="A23" s="319" t="s">
        <v>317</v>
      </c>
      <c r="B23" s="288"/>
      <c r="C23" s="288"/>
      <c r="D23" s="320"/>
      <c r="E23" s="308"/>
      <c r="F23" s="310"/>
      <c r="G23" s="308"/>
      <c r="H23" s="310"/>
      <c r="I23" s="308"/>
      <c r="J23" s="310"/>
      <c r="K23" s="308"/>
      <c r="L23" s="310"/>
      <c r="M23" s="308"/>
      <c r="N23" s="310"/>
      <c r="O23" s="308"/>
      <c r="P23" s="310"/>
      <c r="Q23" s="309"/>
      <c r="R23" s="310"/>
      <c r="S23" s="309"/>
      <c r="T23" s="310"/>
      <c r="U23" s="309"/>
      <c r="V23" s="310"/>
      <c r="W23" s="311"/>
      <c r="X23" s="310"/>
      <c r="Y23" s="311"/>
      <c r="Z23" s="310"/>
    </row>
    <row r="24" spans="1:26" ht="16.149999999999999" customHeight="1">
      <c r="A24" s="321" t="s">
        <v>318</v>
      </c>
      <c r="B24" s="288"/>
      <c r="C24" s="288"/>
      <c r="D24" s="314">
        <v>0</v>
      </c>
      <c r="E24" s="315"/>
      <c r="F24" s="314">
        <v>0</v>
      </c>
      <c r="G24" s="315"/>
      <c r="H24" s="314">
        <v>0</v>
      </c>
      <c r="I24" s="315"/>
      <c r="J24" s="314">
        <v>0</v>
      </c>
      <c r="K24" s="315"/>
      <c r="L24" s="314">
        <v>0</v>
      </c>
      <c r="M24" s="308"/>
      <c r="N24" s="308">
        <v>-1488014107</v>
      </c>
      <c r="O24" s="308"/>
      <c r="P24" s="310">
        <v>0</v>
      </c>
      <c r="Q24" s="309"/>
      <c r="R24" s="310">
        <v>0</v>
      </c>
      <c r="S24" s="309"/>
      <c r="T24" s="310">
        <v>0</v>
      </c>
      <c r="U24" s="309"/>
      <c r="V24" s="310">
        <f>SUM(D24:T24)</f>
        <v>-1488014107</v>
      </c>
      <c r="W24" s="311"/>
      <c r="X24" s="307">
        <v>637048057</v>
      </c>
      <c r="Y24" s="311"/>
      <c r="Z24" s="307">
        <f>SUM(V24:X24)</f>
        <v>-850966050</v>
      </c>
    </row>
    <row r="25" spans="1:26" ht="16.149999999999999" customHeight="1">
      <c r="A25" s="321" t="s">
        <v>319</v>
      </c>
      <c r="B25" s="313"/>
      <c r="C25" s="288"/>
      <c r="D25" s="317">
        <v>0</v>
      </c>
      <c r="E25" s="308"/>
      <c r="F25" s="317">
        <v>0</v>
      </c>
      <c r="G25" s="308"/>
      <c r="H25" s="317">
        <v>0</v>
      </c>
      <c r="I25" s="308"/>
      <c r="J25" s="317">
        <v>0</v>
      </c>
      <c r="K25" s="308"/>
      <c r="L25" s="317">
        <v>0</v>
      </c>
      <c r="M25" s="308"/>
      <c r="N25" s="317">
        <v>29078698</v>
      </c>
      <c r="O25" s="317"/>
      <c r="P25" s="317" t="s">
        <v>48</v>
      </c>
      <c r="Q25" s="309"/>
      <c r="R25" s="317">
        <v>-557330168</v>
      </c>
      <c r="S25" s="314"/>
      <c r="T25" s="317">
        <v>355246746</v>
      </c>
      <c r="U25" s="314"/>
      <c r="V25" s="317">
        <f>SUM(D25:T25)</f>
        <v>-173004724</v>
      </c>
      <c r="W25" s="315"/>
      <c r="X25" s="322">
        <v>-20110980</v>
      </c>
      <c r="Y25" s="315"/>
      <c r="Z25" s="318">
        <f>SUM(V25:X25)</f>
        <v>-193115704</v>
      </c>
    </row>
    <row r="26" spans="1:26" ht="6" customHeight="1">
      <c r="A26" s="321"/>
      <c r="B26" s="313"/>
      <c r="C26" s="288"/>
      <c r="D26" s="320"/>
      <c r="E26" s="308"/>
      <c r="F26" s="320"/>
      <c r="G26" s="308"/>
      <c r="H26" s="320"/>
      <c r="I26" s="308"/>
      <c r="J26" s="320"/>
      <c r="K26" s="308"/>
      <c r="L26" s="320"/>
      <c r="M26" s="308"/>
      <c r="N26" s="314"/>
      <c r="O26" s="314"/>
      <c r="P26" s="314"/>
      <c r="Q26" s="309"/>
      <c r="R26" s="314"/>
      <c r="S26" s="314"/>
      <c r="T26" s="314"/>
      <c r="U26" s="314"/>
      <c r="V26" s="314"/>
      <c r="W26" s="315"/>
      <c r="X26" s="315"/>
      <c r="Y26" s="315"/>
      <c r="Z26" s="311"/>
    </row>
    <row r="27" spans="1:26" ht="16.149999999999999" customHeight="1">
      <c r="A27" s="323" t="s">
        <v>313</v>
      </c>
      <c r="B27" s="288"/>
      <c r="C27" s="288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291"/>
      <c r="X27" s="189"/>
      <c r="Y27" s="291"/>
      <c r="Z27" s="189"/>
    </row>
    <row r="28" spans="1:26" ht="16.149999999999999" customHeight="1" thickBot="1">
      <c r="A28" s="323" t="s">
        <v>314</v>
      </c>
      <c r="B28" s="288"/>
      <c r="C28" s="288"/>
      <c r="D28" s="324">
        <f>SUM(D21:D25)</f>
        <v>20400278730</v>
      </c>
      <c r="E28" s="309"/>
      <c r="F28" s="324">
        <f>SUM(F21:F25)</f>
        <v>2456261491</v>
      </c>
      <c r="G28" s="309"/>
      <c r="H28" s="324">
        <f>SUM(H21:H25)</f>
        <v>0</v>
      </c>
      <c r="I28" s="309"/>
      <c r="J28" s="324">
        <f>SUM(J21:J25)</f>
        <v>2040027873</v>
      </c>
      <c r="K28" s="309"/>
      <c r="L28" s="324">
        <f>SUM(L21:L25)</f>
        <v>244500000</v>
      </c>
      <c r="M28" s="309"/>
      <c r="N28" s="324">
        <f>SUM(N21:N25)</f>
        <v>71193998608</v>
      </c>
      <c r="O28" s="309"/>
      <c r="P28" s="324">
        <f>SUM(P21:P25)</f>
        <v>0</v>
      </c>
      <c r="Q28" s="309"/>
      <c r="R28" s="324">
        <f>SUM(R21:R25)</f>
        <v>-557330168</v>
      </c>
      <c r="S28" s="309"/>
      <c r="T28" s="324">
        <f>SUM(T21:T25)</f>
        <v>355246746</v>
      </c>
      <c r="U28" s="309"/>
      <c r="V28" s="324">
        <f>SUM(V21:V25)</f>
        <v>96132983280</v>
      </c>
      <c r="W28" s="325"/>
      <c r="X28" s="324">
        <f>SUM(X21:X25)</f>
        <v>7838275879</v>
      </c>
      <c r="Y28" s="325"/>
      <c r="Z28" s="324">
        <f>SUM(V28:X28)</f>
        <v>103971259159</v>
      </c>
    </row>
    <row r="29" spans="1:26" ht="16.149999999999999" customHeight="1" thickTop="1">
      <c r="A29" s="305"/>
      <c r="B29" s="313"/>
      <c r="C29" s="288"/>
      <c r="D29" s="307"/>
      <c r="E29" s="308"/>
      <c r="F29" s="307"/>
      <c r="G29" s="308"/>
      <c r="H29" s="307"/>
      <c r="I29" s="308"/>
      <c r="J29" s="307"/>
      <c r="K29" s="308"/>
      <c r="L29" s="307"/>
      <c r="M29" s="308"/>
      <c r="N29" s="307"/>
      <c r="O29" s="308"/>
      <c r="P29" s="307"/>
      <c r="Q29" s="309"/>
      <c r="R29" s="307"/>
      <c r="S29" s="309"/>
      <c r="T29" s="307"/>
      <c r="U29" s="309"/>
      <c r="V29" s="307"/>
      <c r="W29" s="314"/>
      <c r="X29" s="307"/>
      <c r="Y29" s="314"/>
      <c r="Z29" s="307"/>
    </row>
    <row r="30" spans="1:26" ht="16.149999999999999" customHeight="1">
      <c r="A30" s="305" t="s">
        <v>220</v>
      </c>
      <c r="B30" s="288"/>
      <c r="C30" s="288"/>
      <c r="D30" s="326"/>
      <c r="E30" s="308"/>
      <c r="F30" s="326"/>
      <c r="G30" s="308"/>
      <c r="H30" s="326"/>
      <c r="I30" s="308"/>
      <c r="J30" s="327"/>
      <c r="K30" s="308"/>
      <c r="L30" s="326"/>
      <c r="M30" s="308"/>
      <c r="N30" s="326"/>
      <c r="O30" s="308"/>
      <c r="P30" s="326"/>
      <c r="Q30" s="308"/>
      <c r="R30" s="326"/>
      <c r="S30" s="308"/>
      <c r="T30" s="326"/>
      <c r="U30" s="308"/>
      <c r="V30" s="326"/>
      <c r="W30" s="311"/>
      <c r="X30" s="326"/>
      <c r="Y30" s="311"/>
      <c r="Z30" s="326"/>
    </row>
    <row r="31" spans="1:26" ht="16.149999999999999" customHeight="1">
      <c r="A31" s="305" t="s">
        <v>199</v>
      </c>
      <c r="B31" s="288"/>
      <c r="C31" s="288"/>
      <c r="D31" s="327">
        <v>20400278730</v>
      </c>
      <c r="E31" s="307"/>
      <c r="F31" s="327">
        <v>2456261491</v>
      </c>
      <c r="G31" s="307"/>
      <c r="H31" s="327">
        <v>0</v>
      </c>
      <c r="I31" s="307"/>
      <c r="J31" s="327">
        <v>2040027873</v>
      </c>
      <c r="K31" s="307"/>
      <c r="L31" s="327">
        <v>244500000</v>
      </c>
      <c r="M31" s="307"/>
      <c r="N31" s="327">
        <v>71193998608</v>
      </c>
      <c r="O31" s="307"/>
      <c r="P31" s="327">
        <v>0</v>
      </c>
      <c r="Q31" s="307"/>
      <c r="R31" s="327">
        <v>-557330168</v>
      </c>
      <c r="S31" s="307"/>
      <c r="T31" s="327">
        <v>355246746</v>
      </c>
      <c r="U31" s="307"/>
      <c r="V31" s="327">
        <f>SUM(D31:T31)</f>
        <v>96132983280</v>
      </c>
      <c r="W31" s="307"/>
      <c r="X31" s="327">
        <v>7838275879</v>
      </c>
      <c r="Y31" s="320"/>
      <c r="Z31" s="327">
        <f>SUM(V31:X31)</f>
        <v>103971259159</v>
      </c>
    </row>
    <row r="32" spans="1:26" ht="16.149999999999999" customHeight="1">
      <c r="A32" s="312" t="s">
        <v>73</v>
      </c>
      <c r="B32" s="359">
        <v>37</v>
      </c>
      <c r="C32" s="288"/>
      <c r="D32" s="327">
        <v>0</v>
      </c>
      <c r="E32" s="307"/>
      <c r="F32" s="327">
        <v>0</v>
      </c>
      <c r="G32" s="307"/>
      <c r="H32" s="327">
        <v>0</v>
      </c>
      <c r="I32" s="307"/>
      <c r="J32" s="327">
        <v>0</v>
      </c>
      <c r="K32" s="307"/>
      <c r="L32" s="327">
        <v>0</v>
      </c>
      <c r="M32" s="307"/>
      <c r="N32" s="327">
        <v>-2651901359</v>
      </c>
      <c r="O32" s="307"/>
      <c r="P32" s="327">
        <v>0</v>
      </c>
      <c r="Q32" s="307"/>
      <c r="R32" s="327">
        <v>0</v>
      </c>
      <c r="S32" s="307"/>
      <c r="T32" s="327">
        <v>0</v>
      </c>
      <c r="U32" s="307"/>
      <c r="V32" s="327">
        <f>SUM(D32:T32)</f>
        <v>-2651901359</v>
      </c>
      <c r="W32" s="307"/>
      <c r="X32" s="327">
        <v>0</v>
      </c>
      <c r="Y32" s="320"/>
      <c r="Z32" s="327">
        <f>SUM(V32:X32)</f>
        <v>-2651901359</v>
      </c>
    </row>
    <row r="33" spans="1:26" ht="16.149999999999999" customHeight="1">
      <c r="A33" s="321" t="s">
        <v>224</v>
      </c>
      <c r="B33" s="359">
        <v>40</v>
      </c>
      <c r="C33" s="288"/>
      <c r="D33" s="327">
        <v>0</v>
      </c>
      <c r="E33" s="307"/>
      <c r="F33" s="327">
        <v>0</v>
      </c>
      <c r="G33" s="307"/>
      <c r="H33" s="327">
        <v>-17970817850</v>
      </c>
      <c r="I33" s="307"/>
      <c r="J33" s="327">
        <v>0</v>
      </c>
      <c r="K33" s="307"/>
      <c r="L33" s="327">
        <v>0</v>
      </c>
      <c r="M33" s="307"/>
      <c r="N33" s="327">
        <v>0</v>
      </c>
      <c r="O33" s="307"/>
      <c r="P33" s="327">
        <v>0</v>
      </c>
      <c r="Q33" s="307"/>
      <c r="R33" s="327">
        <v>0</v>
      </c>
      <c r="S33" s="307"/>
      <c r="T33" s="327">
        <v>0</v>
      </c>
      <c r="U33" s="307"/>
      <c r="V33" s="327">
        <f>SUM(D33:T33)</f>
        <v>-17970817850</v>
      </c>
      <c r="W33" s="307"/>
      <c r="X33" s="327">
        <v>-7838275879</v>
      </c>
      <c r="Y33" s="320"/>
      <c r="Z33" s="327">
        <f>SUM(V33:X33)</f>
        <v>-25809093729</v>
      </c>
    </row>
    <row r="34" spans="1:26" ht="16.149999999999999" customHeight="1">
      <c r="A34" s="319" t="s">
        <v>317</v>
      </c>
      <c r="B34" s="288"/>
      <c r="C34" s="288"/>
      <c r="D34" s="328"/>
      <c r="E34" s="308"/>
      <c r="F34" s="328"/>
      <c r="G34" s="308"/>
      <c r="H34" s="328"/>
      <c r="I34" s="308"/>
      <c r="J34" s="328"/>
      <c r="K34" s="308"/>
      <c r="L34" s="328"/>
      <c r="M34" s="308"/>
      <c r="N34" s="328"/>
      <c r="O34" s="308"/>
      <c r="P34" s="328"/>
      <c r="Q34" s="308"/>
      <c r="R34" s="328"/>
      <c r="S34" s="308"/>
      <c r="T34" s="328"/>
      <c r="U34" s="308"/>
      <c r="V34" s="328"/>
      <c r="W34" s="320"/>
      <c r="X34" s="328"/>
      <c r="Y34" s="320"/>
      <c r="Z34" s="328"/>
    </row>
    <row r="35" spans="1:26" ht="16.149999999999999" customHeight="1">
      <c r="A35" s="321" t="s">
        <v>320</v>
      </c>
      <c r="B35" s="313"/>
      <c r="C35" s="288"/>
      <c r="D35" s="327">
        <v>0</v>
      </c>
      <c r="E35" s="307"/>
      <c r="F35" s="327">
        <v>0</v>
      </c>
      <c r="G35" s="307"/>
      <c r="H35" s="327">
        <v>0</v>
      </c>
      <c r="I35" s="307"/>
      <c r="J35" s="327">
        <v>0</v>
      </c>
      <c r="K35" s="307"/>
      <c r="L35" s="327">
        <v>0</v>
      </c>
      <c r="M35" s="307"/>
      <c r="N35" s="327">
        <v>24652434332</v>
      </c>
      <c r="O35" s="307"/>
      <c r="P35" s="327">
        <v>0</v>
      </c>
      <c r="Q35" s="307"/>
      <c r="R35" s="327">
        <v>0</v>
      </c>
      <c r="S35" s="307"/>
      <c r="T35" s="327">
        <v>0</v>
      </c>
      <c r="U35" s="307"/>
      <c r="V35" s="327">
        <f>SUM(D35:T35)</f>
        <v>24652434332</v>
      </c>
      <c r="W35" s="307"/>
      <c r="X35" s="327">
        <v>0</v>
      </c>
      <c r="Y35" s="320"/>
      <c r="Z35" s="327">
        <f>SUM(V35:X35)</f>
        <v>24652434332</v>
      </c>
    </row>
    <row r="36" spans="1:26" ht="16.149999999999999" customHeight="1">
      <c r="A36" s="321" t="s">
        <v>321</v>
      </c>
      <c r="B36" s="288"/>
      <c r="C36" s="288"/>
      <c r="D36" s="329">
        <v>0</v>
      </c>
      <c r="E36" s="308"/>
      <c r="F36" s="329">
        <v>0</v>
      </c>
      <c r="G36" s="308"/>
      <c r="H36" s="329">
        <v>0</v>
      </c>
      <c r="I36" s="308"/>
      <c r="J36" s="329">
        <v>0</v>
      </c>
      <c r="K36" s="308"/>
      <c r="L36" s="329">
        <v>0</v>
      </c>
      <c r="M36" s="308"/>
      <c r="N36" s="329">
        <v>0</v>
      </c>
      <c r="O36" s="308"/>
      <c r="P36" s="329">
        <v>0</v>
      </c>
      <c r="Q36" s="308"/>
      <c r="R36" s="329">
        <v>-1440907790</v>
      </c>
      <c r="S36" s="308"/>
      <c r="T36" s="329">
        <v>-494497396</v>
      </c>
      <c r="U36" s="308"/>
      <c r="V36" s="329">
        <f>SUM(D36:T36)</f>
        <v>-1935405186</v>
      </c>
      <c r="W36" s="320"/>
      <c r="X36" s="329">
        <v>0</v>
      </c>
      <c r="Y36" s="320"/>
      <c r="Z36" s="329">
        <f>SUM(V36:X36)</f>
        <v>-1935405186</v>
      </c>
    </row>
    <row r="37" spans="1:26" ht="6" customHeight="1">
      <c r="A37" s="321"/>
      <c r="B37" s="288"/>
      <c r="C37" s="288"/>
      <c r="D37" s="328"/>
      <c r="E37" s="308"/>
      <c r="F37" s="328"/>
      <c r="G37" s="308"/>
      <c r="H37" s="328"/>
      <c r="I37" s="308"/>
      <c r="J37" s="328"/>
      <c r="K37" s="308"/>
      <c r="L37" s="328"/>
      <c r="M37" s="308"/>
      <c r="N37" s="328"/>
      <c r="O37" s="308"/>
      <c r="P37" s="328"/>
      <c r="Q37" s="308"/>
      <c r="R37" s="328"/>
      <c r="S37" s="308"/>
      <c r="T37" s="328"/>
      <c r="U37" s="308"/>
      <c r="V37" s="328"/>
      <c r="W37" s="320"/>
      <c r="X37" s="328"/>
      <c r="Y37" s="320"/>
      <c r="Z37" s="328"/>
    </row>
    <row r="38" spans="1:26" ht="16.149999999999999" customHeight="1">
      <c r="A38" s="323" t="s">
        <v>313</v>
      </c>
      <c r="B38" s="288"/>
      <c r="C38" s="288"/>
      <c r="D38" s="330"/>
      <c r="E38" s="189"/>
      <c r="F38" s="330"/>
      <c r="G38" s="189"/>
      <c r="H38" s="330"/>
      <c r="I38" s="189"/>
      <c r="J38" s="330"/>
      <c r="K38" s="189"/>
      <c r="L38" s="330"/>
      <c r="M38" s="189"/>
      <c r="N38" s="330"/>
      <c r="O38" s="189"/>
      <c r="P38" s="330"/>
      <c r="Q38" s="189"/>
      <c r="R38" s="330"/>
      <c r="S38" s="189"/>
      <c r="T38" s="330"/>
      <c r="U38" s="189"/>
      <c r="V38" s="330"/>
      <c r="W38" s="291"/>
      <c r="X38" s="330"/>
      <c r="Y38" s="291"/>
      <c r="Z38" s="330"/>
    </row>
    <row r="39" spans="1:26" ht="16.350000000000001" customHeight="1" thickBot="1">
      <c r="A39" s="323" t="s">
        <v>322</v>
      </c>
      <c r="B39" s="288"/>
      <c r="C39" s="288"/>
      <c r="D39" s="331">
        <f>SUM(D31:D36)</f>
        <v>20400278730</v>
      </c>
      <c r="E39" s="307"/>
      <c r="F39" s="331">
        <f>SUM(F31:F36)</f>
        <v>2456261491</v>
      </c>
      <c r="G39" s="307"/>
      <c r="H39" s="331">
        <f>SUM(H31:H36)</f>
        <v>-17970817850</v>
      </c>
      <c r="I39" s="307"/>
      <c r="J39" s="331">
        <f>SUM(J31:J36)</f>
        <v>2040027873</v>
      </c>
      <c r="K39" s="307"/>
      <c r="L39" s="331">
        <f>SUM(L31:L36)</f>
        <v>244500000</v>
      </c>
      <c r="M39" s="307"/>
      <c r="N39" s="331">
        <f>SUM(N31:N36)</f>
        <v>93194531581</v>
      </c>
      <c r="O39" s="307"/>
      <c r="P39" s="331">
        <f>SUM(P31:P36)</f>
        <v>0</v>
      </c>
      <c r="Q39" s="307"/>
      <c r="R39" s="331">
        <f>SUM(R31:R36)</f>
        <v>-1998237958</v>
      </c>
      <c r="S39" s="307"/>
      <c r="T39" s="331">
        <f>SUM(T31:T36)</f>
        <v>-139250650</v>
      </c>
      <c r="U39" s="307"/>
      <c r="V39" s="331">
        <f>SUM(V31:V36)</f>
        <v>98227293217</v>
      </c>
      <c r="W39" s="307"/>
      <c r="X39" s="331">
        <f>SUM(X31:X36)</f>
        <v>0</v>
      </c>
      <c r="Y39" s="320"/>
      <c r="Z39" s="331">
        <f>SUM(Z31:Z36)</f>
        <v>98227293217</v>
      </c>
    </row>
    <row r="40" spans="1:26" ht="16.350000000000001" customHeight="1" thickTop="1">
      <c r="A40" s="54"/>
      <c r="B40" s="52"/>
      <c r="C40" s="52"/>
      <c r="D40" s="55"/>
      <c r="E40" s="56"/>
      <c r="F40" s="55"/>
      <c r="G40" s="56"/>
      <c r="H40" s="55"/>
      <c r="I40" s="56"/>
      <c r="J40" s="55"/>
      <c r="K40" s="56"/>
      <c r="L40" s="55"/>
      <c r="M40" s="56"/>
      <c r="N40" s="55"/>
      <c r="O40" s="56"/>
      <c r="P40" s="55"/>
      <c r="Q40" s="56"/>
      <c r="R40" s="55"/>
      <c r="S40" s="56"/>
      <c r="T40" s="55"/>
      <c r="U40" s="56"/>
      <c r="V40" s="55"/>
      <c r="W40" s="55"/>
    </row>
    <row r="41" spans="1:26" ht="16.350000000000001" customHeight="1">
      <c r="A41" s="54"/>
      <c r="B41" s="52"/>
      <c r="C41" s="52"/>
      <c r="D41" s="55"/>
      <c r="E41" s="56"/>
      <c r="F41" s="55"/>
      <c r="G41" s="56"/>
      <c r="H41" s="55"/>
      <c r="I41" s="56"/>
      <c r="J41" s="55"/>
      <c r="K41" s="56"/>
      <c r="L41" s="55"/>
      <c r="M41" s="56"/>
      <c r="N41" s="55"/>
      <c r="O41" s="56"/>
      <c r="P41" s="55"/>
      <c r="Q41" s="56"/>
      <c r="R41" s="55"/>
      <c r="S41" s="56"/>
      <c r="T41" s="55"/>
      <c r="U41" s="56"/>
      <c r="V41" s="55"/>
      <c r="W41" s="55"/>
    </row>
    <row r="42" spans="1:26" ht="16.350000000000001" customHeight="1">
      <c r="A42" s="54"/>
      <c r="B42" s="52"/>
      <c r="C42" s="52"/>
      <c r="D42" s="55"/>
      <c r="E42" s="56"/>
      <c r="F42" s="55"/>
      <c r="G42" s="56"/>
      <c r="H42" s="55"/>
      <c r="I42" s="56"/>
      <c r="J42" s="55"/>
      <c r="K42" s="56"/>
      <c r="L42" s="55"/>
      <c r="M42" s="56"/>
      <c r="N42" s="55"/>
      <c r="O42" s="56"/>
      <c r="P42" s="55"/>
      <c r="Q42" s="56"/>
      <c r="R42" s="55"/>
      <c r="S42" s="56"/>
      <c r="T42" s="55"/>
      <c r="U42" s="56"/>
      <c r="V42" s="55"/>
      <c r="W42" s="55"/>
    </row>
    <row r="43" spans="1:26" ht="16.350000000000001" customHeight="1">
      <c r="A43" s="54"/>
      <c r="B43" s="52"/>
      <c r="C43" s="52"/>
      <c r="D43" s="55"/>
      <c r="E43" s="56"/>
      <c r="F43" s="55"/>
      <c r="G43" s="56"/>
      <c r="H43" s="55"/>
      <c r="I43" s="56"/>
      <c r="J43" s="55"/>
      <c r="K43" s="56"/>
      <c r="L43" s="55"/>
      <c r="M43" s="56"/>
      <c r="N43" s="55"/>
      <c r="O43" s="56"/>
      <c r="P43" s="55"/>
      <c r="Q43" s="56"/>
      <c r="R43" s="55"/>
      <c r="S43" s="56"/>
      <c r="T43" s="55"/>
      <c r="U43" s="56"/>
      <c r="V43" s="55"/>
      <c r="W43" s="55"/>
    </row>
    <row r="44" spans="1:26" ht="5.25" customHeight="1">
      <c r="A44" s="54"/>
      <c r="B44" s="52"/>
      <c r="C44" s="52"/>
      <c r="D44" s="55"/>
      <c r="E44" s="56"/>
      <c r="F44" s="55"/>
      <c r="G44" s="56"/>
      <c r="H44" s="55"/>
      <c r="I44" s="56"/>
      <c r="J44" s="55"/>
      <c r="K44" s="56"/>
      <c r="L44" s="55"/>
      <c r="M44" s="56"/>
      <c r="N44" s="55"/>
      <c r="O44" s="56"/>
      <c r="P44" s="55"/>
      <c r="Q44" s="56"/>
      <c r="R44" s="55"/>
      <c r="S44" s="56"/>
      <c r="T44" s="55"/>
      <c r="U44" s="56"/>
      <c r="V44" s="55"/>
      <c r="W44" s="55"/>
    </row>
    <row r="45" spans="1:26" ht="22.15" customHeight="1">
      <c r="A45" s="350" t="str">
        <f>'TH 11-consol'!A52</f>
        <v>หมายเหตุประกอบงบเงินรวมและงบการเงินเฉพาะกิจการเป็นส่วนหนึ่งของงบการเงินนี้</v>
      </c>
      <c r="B45" s="64"/>
      <c r="C45" s="160"/>
      <c r="D45" s="66"/>
      <c r="E45" s="65"/>
      <c r="F45" s="65"/>
      <c r="G45" s="65"/>
      <c r="H45" s="65"/>
      <c r="I45" s="65"/>
      <c r="J45" s="65"/>
      <c r="K45" s="65"/>
      <c r="L45" s="66"/>
      <c r="M45" s="65"/>
      <c r="N45" s="66"/>
      <c r="O45" s="65"/>
      <c r="P45" s="65"/>
      <c r="Q45" s="65"/>
      <c r="R45" s="65"/>
      <c r="S45" s="65"/>
      <c r="T45" s="65"/>
      <c r="U45" s="65"/>
      <c r="V45" s="65"/>
      <c r="W45" s="65"/>
      <c r="X45" s="160"/>
      <c r="Y45" s="160"/>
      <c r="Z45" s="160"/>
    </row>
  </sheetData>
  <mergeCells count="6">
    <mergeCell ref="D5:Z5"/>
    <mergeCell ref="J9:N9"/>
    <mergeCell ref="P8:T8"/>
    <mergeCell ref="P9:T9"/>
    <mergeCell ref="D7:V7"/>
    <mergeCell ref="D6:Z6"/>
  </mergeCells>
  <pageMargins left="0.5" right="0.5" top="0.5" bottom="0.6" header="0.49" footer="0.4"/>
  <pageSetup paperSize="9" scale="80" firstPageNumber="12" fitToHeight="0" orientation="landscape" useFirstPageNumber="1" horizontalDpi="1200" verticalDpi="1200" r:id="rId1"/>
  <headerFooter>
    <oddHeader xml:space="preserve">&amp;C
</oddHeader>
    <oddFooter>&amp;R&amp;13&amp;P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91"/>
  <sheetViews>
    <sheetView tabSelected="1" zoomScaleNormal="100" zoomScaleSheetLayoutView="85" workbookViewId="0">
      <selection activeCell="G171" sqref="G171"/>
    </sheetView>
  </sheetViews>
  <sheetFormatPr defaultColWidth="9.140625" defaultRowHeight="20.100000000000001" customHeight="1"/>
  <cols>
    <col min="1" max="3" width="1.42578125" style="169" customWidth="1"/>
    <col min="4" max="4" width="46" style="169" customWidth="1"/>
    <col min="5" max="5" width="8.140625" style="161" customWidth="1"/>
    <col min="6" max="6" width="0.7109375" style="169" customWidth="1"/>
    <col min="7" max="7" width="15" style="249" bestFit="1" customWidth="1"/>
    <col min="8" max="8" width="0.7109375" style="169" customWidth="1"/>
    <col min="9" max="9" width="15" style="249" bestFit="1" customWidth="1"/>
    <col min="10" max="10" width="0.7109375" style="249" customWidth="1"/>
    <col min="11" max="11" width="15" style="249" bestFit="1" customWidth="1"/>
    <col min="12" max="12" width="0.7109375" style="169" customWidth="1"/>
    <col min="13" max="13" width="16.140625" style="249" bestFit="1" customWidth="1"/>
    <col min="14" max="14" width="13.42578125" style="177" bestFit="1" customWidth="1"/>
    <col min="15" max="15" width="13.7109375" style="177" customWidth="1"/>
    <col min="16" max="16384" width="9.140625" style="177"/>
  </cols>
  <sheetData>
    <row r="1" spans="1:14" s="247" customFormat="1" ht="20.100000000000001" customHeight="1">
      <c r="A1" s="247" t="s">
        <v>98</v>
      </c>
      <c r="M1" s="248"/>
    </row>
    <row r="2" spans="1:14" ht="20.100000000000001" customHeight="1">
      <c r="A2" s="247" t="s">
        <v>12</v>
      </c>
      <c r="B2" s="247"/>
      <c r="C2" s="247"/>
      <c r="D2" s="247"/>
    </row>
    <row r="3" spans="1:14" ht="20.100000000000001" customHeight="1">
      <c r="A3" s="250" t="s">
        <v>306</v>
      </c>
      <c r="B3" s="251"/>
      <c r="C3" s="251"/>
      <c r="D3" s="251"/>
      <c r="E3" s="252"/>
      <c r="F3" s="253"/>
      <c r="G3" s="254"/>
      <c r="H3" s="253"/>
      <c r="I3" s="254"/>
      <c r="J3" s="254"/>
      <c r="K3" s="254"/>
      <c r="L3" s="253"/>
      <c r="M3" s="254"/>
    </row>
    <row r="4" spans="1:14" ht="19.149999999999999" customHeight="1"/>
    <row r="5" spans="1:14" ht="19.149999999999999" customHeight="1">
      <c r="A5" s="177"/>
      <c r="F5" s="247"/>
      <c r="G5" s="378" t="s">
        <v>347</v>
      </c>
      <c r="H5" s="378"/>
      <c r="I5" s="378"/>
      <c r="J5" s="163"/>
      <c r="K5" s="378" t="s">
        <v>348</v>
      </c>
      <c r="L5" s="378"/>
      <c r="M5" s="378"/>
    </row>
    <row r="6" spans="1:14" ht="19.149999999999999" customHeight="1">
      <c r="E6" s="163"/>
      <c r="F6" s="247"/>
      <c r="G6" s="255" t="s">
        <v>197</v>
      </c>
      <c r="H6" s="255"/>
      <c r="I6" s="255" t="s">
        <v>130</v>
      </c>
      <c r="J6" s="255"/>
      <c r="K6" s="255" t="s">
        <v>197</v>
      </c>
      <c r="L6" s="255"/>
      <c r="M6" s="255" t="s">
        <v>130</v>
      </c>
    </row>
    <row r="7" spans="1:14" ht="19.149999999999999" customHeight="1">
      <c r="E7" s="163"/>
      <c r="F7" s="247"/>
      <c r="G7" s="255"/>
      <c r="H7" s="255"/>
      <c r="I7" s="255" t="s">
        <v>246</v>
      </c>
      <c r="J7" s="255"/>
      <c r="K7" s="255"/>
      <c r="L7" s="255"/>
      <c r="M7" s="255" t="s">
        <v>223</v>
      </c>
    </row>
    <row r="8" spans="1:14" ht="19.149999999999999" customHeight="1">
      <c r="E8" s="347" t="s">
        <v>0</v>
      </c>
      <c r="F8" s="247"/>
      <c r="G8" s="256" t="s">
        <v>307</v>
      </c>
      <c r="H8" s="247"/>
      <c r="I8" s="256" t="s">
        <v>307</v>
      </c>
      <c r="J8" s="248"/>
      <c r="K8" s="256" t="s">
        <v>307</v>
      </c>
      <c r="L8" s="248"/>
      <c r="M8" s="256" t="s">
        <v>307</v>
      </c>
    </row>
    <row r="9" spans="1:14" ht="8.1" customHeight="1">
      <c r="E9" s="163"/>
      <c r="F9" s="247"/>
      <c r="G9" s="257"/>
      <c r="H9" s="247"/>
      <c r="I9" s="248"/>
      <c r="J9" s="248"/>
      <c r="K9" s="257"/>
      <c r="L9" s="248"/>
      <c r="M9" s="248"/>
    </row>
    <row r="10" spans="1:14" ht="19.149999999999999" customHeight="1">
      <c r="A10" s="258" t="s">
        <v>13</v>
      </c>
      <c r="E10" s="259"/>
      <c r="F10" s="260"/>
      <c r="G10" s="261"/>
      <c r="H10" s="260"/>
      <c r="I10" s="262"/>
      <c r="J10" s="260"/>
      <c r="K10" s="261"/>
      <c r="L10" s="260"/>
      <c r="M10" s="262"/>
    </row>
    <row r="11" spans="1:14" ht="18" customHeight="1">
      <c r="A11" s="263" t="s">
        <v>323</v>
      </c>
      <c r="E11" s="259"/>
      <c r="F11" s="264"/>
      <c r="G11" s="267">
        <v>13066408398</v>
      </c>
      <c r="H11" s="265"/>
      <c r="I11" s="284">
        <v>-2668601177</v>
      </c>
      <c r="J11" s="265"/>
      <c r="K11" s="266">
        <v>24652434332</v>
      </c>
      <c r="L11" s="265"/>
      <c r="M11" s="265">
        <v>-850966050</v>
      </c>
      <c r="N11" s="182"/>
    </row>
    <row r="12" spans="1:14" ht="19.149999999999999" customHeight="1">
      <c r="A12" s="258" t="s">
        <v>128</v>
      </c>
      <c r="E12" s="259"/>
      <c r="F12" s="264"/>
      <c r="G12" s="267"/>
      <c r="H12" s="265"/>
      <c r="I12" s="265"/>
      <c r="J12" s="265"/>
      <c r="K12" s="266"/>
      <c r="L12" s="265"/>
      <c r="M12" s="265"/>
    </row>
    <row r="13" spans="1:14" ht="19.149999999999999" customHeight="1">
      <c r="A13" s="264" t="s">
        <v>330</v>
      </c>
      <c r="E13" s="259"/>
      <c r="F13" s="264"/>
      <c r="G13" s="267"/>
      <c r="H13" s="177"/>
      <c r="I13" s="177"/>
      <c r="J13" s="177"/>
      <c r="K13" s="246"/>
      <c r="L13" s="177"/>
      <c r="M13" s="177"/>
    </row>
    <row r="14" spans="1:14" ht="19.149999999999999" customHeight="1">
      <c r="A14" s="264"/>
      <c r="B14" s="169" t="s">
        <v>146</v>
      </c>
      <c r="E14" s="259">
        <v>14</v>
      </c>
      <c r="F14" s="264"/>
      <c r="G14" s="267">
        <v>237277804</v>
      </c>
      <c r="H14" s="177"/>
      <c r="I14" s="177">
        <v>215410093</v>
      </c>
      <c r="J14" s="177"/>
      <c r="K14" s="266">
        <v>90276186</v>
      </c>
      <c r="L14" s="177"/>
      <c r="M14" s="177">
        <v>309839354</v>
      </c>
    </row>
    <row r="15" spans="1:14" ht="19.149999999999999" customHeight="1">
      <c r="A15" s="264" t="s">
        <v>74</v>
      </c>
      <c r="E15" s="259">
        <v>33</v>
      </c>
      <c r="F15" s="264"/>
      <c r="G15" s="267">
        <v>7424341843</v>
      </c>
      <c r="H15" s="265"/>
      <c r="I15" s="265">
        <v>7554003386</v>
      </c>
      <c r="J15" s="265"/>
      <c r="K15" s="266">
        <v>4773394182</v>
      </c>
      <c r="L15" s="265"/>
      <c r="M15" s="265">
        <v>4884291796</v>
      </c>
    </row>
    <row r="16" spans="1:14" ht="19.149999999999999" customHeight="1">
      <c r="A16" s="264" t="s">
        <v>228</v>
      </c>
      <c r="E16" s="259">
        <v>12</v>
      </c>
      <c r="F16" s="264"/>
      <c r="G16" s="267">
        <v>-2277291</v>
      </c>
      <c r="H16" s="265"/>
      <c r="I16" s="265">
        <v>2255615</v>
      </c>
      <c r="J16" s="265"/>
      <c r="K16" s="266">
        <v>0</v>
      </c>
      <c r="L16" s="265"/>
      <c r="M16" s="265">
        <v>0</v>
      </c>
    </row>
    <row r="17" spans="1:13" ht="19.149999999999999" customHeight="1">
      <c r="A17" s="269" t="s">
        <v>29</v>
      </c>
      <c r="E17" s="259"/>
      <c r="F17" s="264"/>
      <c r="G17" s="267">
        <v>3594681061</v>
      </c>
      <c r="H17" s="265"/>
      <c r="I17" s="284">
        <v>4292004926</v>
      </c>
      <c r="J17" s="265"/>
      <c r="K17" s="266">
        <v>3213152344</v>
      </c>
      <c r="L17" s="265"/>
      <c r="M17" s="265">
        <v>4223294672</v>
      </c>
    </row>
    <row r="18" spans="1:13" ht="19.149999999999999" customHeight="1">
      <c r="A18" s="269" t="s">
        <v>328</v>
      </c>
      <c r="E18" s="259"/>
      <c r="F18" s="264"/>
      <c r="G18" s="267">
        <v>5055569464</v>
      </c>
      <c r="H18" s="265"/>
      <c r="I18" s="265">
        <v>-2233574484</v>
      </c>
      <c r="J18" s="265"/>
      <c r="K18" s="266">
        <v>5230027375</v>
      </c>
      <c r="L18" s="265"/>
      <c r="M18" s="265">
        <v>-2279368561</v>
      </c>
    </row>
    <row r="19" spans="1:13" ht="19.149999999999999" customHeight="1">
      <c r="A19" s="263" t="s">
        <v>176</v>
      </c>
      <c r="E19" s="259">
        <v>17</v>
      </c>
      <c r="F19" s="264"/>
      <c r="G19" s="267">
        <v>-1674639524</v>
      </c>
      <c r="H19" s="265"/>
      <c r="I19" s="265">
        <v>-2491670211</v>
      </c>
      <c r="J19" s="265"/>
      <c r="K19" s="266">
        <v>0</v>
      </c>
      <c r="L19" s="265"/>
      <c r="M19" s="265">
        <v>-1560188670</v>
      </c>
    </row>
    <row r="20" spans="1:13" ht="19.149999999999999" customHeight="1">
      <c r="A20" s="263" t="s">
        <v>189</v>
      </c>
      <c r="E20" s="259">
        <v>17</v>
      </c>
      <c r="F20" s="264"/>
      <c r="G20" s="266">
        <v>-503791641</v>
      </c>
      <c r="H20" s="265"/>
      <c r="I20" s="265">
        <v>-153773021</v>
      </c>
      <c r="J20" s="265"/>
      <c r="K20" s="266">
        <v>0</v>
      </c>
      <c r="L20" s="265"/>
      <c r="M20" s="265">
        <v>-153773021</v>
      </c>
    </row>
    <row r="21" spans="1:13" ht="19.149999999999999" customHeight="1">
      <c r="A21" s="264" t="s">
        <v>71</v>
      </c>
      <c r="E21" s="259"/>
      <c r="F21" s="264"/>
      <c r="G21" s="152">
        <v>-7213318</v>
      </c>
      <c r="H21" s="265"/>
      <c r="I21" s="178">
        <v>-14426635</v>
      </c>
      <c r="J21" s="265"/>
      <c r="K21" s="152">
        <v>-23091657555</v>
      </c>
      <c r="L21" s="265"/>
      <c r="M21" s="178">
        <v>-3716946935</v>
      </c>
    </row>
    <row r="22" spans="1:13" ht="19.149999999999999" customHeight="1">
      <c r="A22" s="264" t="s">
        <v>267</v>
      </c>
      <c r="E22" s="259"/>
      <c r="F22" s="264"/>
      <c r="G22" s="152">
        <v>5675511</v>
      </c>
      <c r="H22" s="265"/>
      <c r="I22" s="178">
        <v>-1088207</v>
      </c>
      <c r="J22" s="265"/>
      <c r="K22" s="152">
        <v>6002702.2000000002</v>
      </c>
      <c r="L22" s="265"/>
      <c r="M22" s="178">
        <v>-1088207</v>
      </c>
    </row>
    <row r="23" spans="1:13" ht="19.149999999999999" customHeight="1">
      <c r="A23" s="264" t="s">
        <v>268</v>
      </c>
      <c r="E23" s="259"/>
      <c r="F23" s="264"/>
      <c r="G23" s="152">
        <v>0</v>
      </c>
      <c r="H23" s="265"/>
      <c r="I23" s="178">
        <v>-1877328</v>
      </c>
      <c r="J23" s="265"/>
      <c r="K23" s="152">
        <v>0</v>
      </c>
      <c r="L23" s="265"/>
      <c r="M23" s="178">
        <v>0</v>
      </c>
    </row>
    <row r="24" spans="1:13" ht="19.149999999999999" customHeight="1">
      <c r="A24" s="168" t="s">
        <v>285</v>
      </c>
      <c r="E24" s="341">
        <v>16</v>
      </c>
      <c r="F24" s="264"/>
      <c r="G24" s="152">
        <v>0</v>
      </c>
      <c r="H24" s="265"/>
      <c r="I24" s="178">
        <v>0</v>
      </c>
      <c r="J24" s="265"/>
      <c r="K24" s="152">
        <v>901248935</v>
      </c>
      <c r="L24" s="265"/>
      <c r="M24" s="178">
        <v>0</v>
      </c>
    </row>
    <row r="25" spans="1:13" ht="19.149999999999999" customHeight="1">
      <c r="A25" s="168" t="s">
        <v>329</v>
      </c>
      <c r="E25" s="341">
        <v>16</v>
      </c>
      <c r="F25" s="264"/>
      <c r="G25" s="152">
        <v>0</v>
      </c>
      <c r="H25" s="265"/>
      <c r="I25" s="178">
        <v>0</v>
      </c>
      <c r="J25" s="265"/>
      <c r="K25" s="152">
        <v>0</v>
      </c>
      <c r="L25" s="265"/>
      <c r="M25" s="178">
        <v>162198463</v>
      </c>
    </row>
    <row r="26" spans="1:13" ht="19.149999999999999" customHeight="1">
      <c r="A26" s="168" t="s">
        <v>222</v>
      </c>
      <c r="E26" s="259"/>
      <c r="F26" s="264"/>
      <c r="G26" s="152">
        <v>-48618078</v>
      </c>
      <c r="H26" s="265"/>
      <c r="I26" s="178">
        <v>9012028</v>
      </c>
      <c r="J26" s="265"/>
      <c r="K26" s="152">
        <v>-25171593</v>
      </c>
      <c r="L26" s="265"/>
      <c r="M26" s="178">
        <v>35215417</v>
      </c>
    </row>
    <row r="27" spans="1:13" ht="19.149999999999999" customHeight="1">
      <c r="A27" s="168" t="s">
        <v>212</v>
      </c>
      <c r="E27" s="259"/>
      <c r="F27" s="264"/>
      <c r="G27" s="152">
        <v>-6455955</v>
      </c>
      <c r="H27" s="265"/>
      <c r="I27" s="178">
        <v>-4173183</v>
      </c>
      <c r="J27" s="265"/>
      <c r="K27" s="152">
        <v>38624343</v>
      </c>
      <c r="L27" s="265"/>
      <c r="M27" s="178">
        <v>3639089</v>
      </c>
    </row>
    <row r="28" spans="1:13" ht="19.149999999999999" customHeight="1">
      <c r="A28" s="168" t="s">
        <v>350</v>
      </c>
      <c r="E28" s="259">
        <v>15</v>
      </c>
      <c r="F28" s="264"/>
      <c r="G28" s="152">
        <v>-40877815</v>
      </c>
      <c r="H28" s="265"/>
      <c r="I28" s="178">
        <v>0</v>
      </c>
      <c r="J28" s="265"/>
      <c r="K28" s="152">
        <v>-52685540</v>
      </c>
      <c r="L28" s="265"/>
      <c r="M28" s="178">
        <v>0</v>
      </c>
    </row>
    <row r="29" spans="1:13" ht="19.149999999999999" customHeight="1">
      <c r="A29" s="168" t="s">
        <v>283</v>
      </c>
      <c r="E29" s="259">
        <v>17</v>
      </c>
      <c r="F29" s="264"/>
      <c r="G29" s="152">
        <v>-101618571</v>
      </c>
      <c r="H29" s="265"/>
      <c r="I29" s="178">
        <v>-5801433508</v>
      </c>
      <c r="J29" s="265"/>
      <c r="K29" s="152">
        <v>0</v>
      </c>
      <c r="L29" s="265"/>
      <c r="M29" s="178">
        <v>-8964512221</v>
      </c>
    </row>
    <row r="30" spans="1:13" ht="19.149999999999999" customHeight="1">
      <c r="A30" s="168" t="s">
        <v>284</v>
      </c>
      <c r="E30" s="259"/>
      <c r="F30" s="264"/>
      <c r="G30" s="152">
        <v>43890341</v>
      </c>
      <c r="H30" s="265"/>
      <c r="I30" s="178">
        <v>0</v>
      </c>
      <c r="J30" s="265"/>
      <c r="K30" s="152">
        <v>43890341</v>
      </c>
      <c r="L30" s="265"/>
      <c r="M30" s="178">
        <v>0</v>
      </c>
    </row>
    <row r="31" spans="1:13" ht="19.149999999999999" customHeight="1">
      <c r="A31" s="264" t="s">
        <v>327</v>
      </c>
      <c r="E31" s="259"/>
      <c r="F31" s="264"/>
      <c r="G31" s="152">
        <v>-28593</v>
      </c>
      <c r="H31" s="265"/>
      <c r="I31" s="178">
        <v>5177</v>
      </c>
      <c r="J31" s="265"/>
      <c r="K31" s="152">
        <v>-9345</v>
      </c>
      <c r="L31" s="265"/>
      <c r="M31" s="178">
        <v>7804</v>
      </c>
    </row>
    <row r="32" spans="1:13" ht="19.149999999999999" customHeight="1">
      <c r="A32" s="264" t="s">
        <v>250</v>
      </c>
      <c r="E32" s="259"/>
      <c r="F32" s="264"/>
      <c r="G32" s="152">
        <v>6431045</v>
      </c>
      <c r="H32" s="265"/>
      <c r="I32" s="178">
        <v>182373854</v>
      </c>
      <c r="J32" s="265"/>
      <c r="K32" s="152">
        <v>0</v>
      </c>
      <c r="L32" s="265"/>
      <c r="M32" s="178">
        <v>1866055</v>
      </c>
    </row>
    <row r="33" spans="1:13" ht="19.149999999999999" customHeight="1">
      <c r="A33" s="263" t="s">
        <v>177</v>
      </c>
      <c r="E33" s="259"/>
      <c r="F33" s="264"/>
      <c r="G33" s="266">
        <v>-13215882</v>
      </c>
      <c r="H33" s="265"/>
      <c r="I33" s="265">
        <v>-12611706</v>
      </c>
      <c r="J33" s="265"/>
      <c r="K33" s="152">
        <v>-65455108</v>
      </c>
      <c r="L33" s="265"/>
      <c r="M33" s="265">
        <v>-87804364.50999999</v>
      </c>
    </row>
    <row r="34" spans="1:13" ht="19.149999999999999" customHeight="1">
      <c r="A34" s="264" t="s">
        <v>213</v>
      </c>
      <c r="E34" s="268"/>
      <c r="F34" s="264"/>
      <c r="G34" s="271">
        <v>2033501898</v>
      </c>
      <c r="H34" s="265"/>
      <c r="I34" s="270">
        <v>-646760727</v>
      </c>
      <c r="J34" s="265"/>
      <c r="K34" s="271">
        <v>472298698</v>
      </c>
      <c r="L34" s="265"/>
      <c r="M34" s="270">
        <v>-1376058131</v>
      </c>
    </row>
    <row r="35" spans="1:13" ht="8.1" customHeight="1">
      <c r="A35" s="264"/>
      <c r="E35" s="268"/>
      <c r="F35" s="264"/>
      <c r="G35" s="266"/>
      <c r="H35" s="265"/>
      <c r="I35" s="265"/>
      <c r="J35" s="265"/>
      <c r="K35" s="266"/>
      <c r="L35" s="265"/>
      <c r="M35" s="265"/>
    </row>
    <row r="36" spans="1:13" ht="19.149999999999999" customHeight="1">
      <c r="A36" s="264"/>
      <c r="E36" s="259"/>
      <c r="F36" s="264"/>
      <c r="G36" s="267">
        <f>SUM(G10:G34)</f>
        <v>29069040697</v>
      </c>
      <c r="H36" s="265"/>
      <c r="I36" s="265">
        <f>SUM(I10:I34)</f>
        <v>-1774925108</v>
      </c>
      <c r="J36" s="265"/>
      <c r="K36" s="267">
        <f>SUM(K10:K34)</f>
        <v>16186370297.200001</v>
      </c>
      <c r="L36" s="265"/>
      <c r="M36" s="22">
        <f>SUM(M10:M34)</f>
        <v>-9370353510.5100002</v>
      </c>
    </row>
    <row r="37" spans="1:13" ht="19.149999999999999" customHeight="1">
      <c r="A37" s="258" t="s">
        <v>75</v>
      </c>
      <c r="E37" s="259"/>
      <c r="F37" s="264"/>
      <c r="G37" s="266"/>
      <c r="H37" s="265"/>
      <c r="I37" s="265"/>
      <c r="J37" s="265"/>
      <c r="K37" s="266"/>
      <c r="L37" s="265"/>
      <c r="M37" s="265"/>
    </row>
    <row r="38" spans="1:13" ht="19.149999999999999" customHeight="1">
      <c r="A38" s="264" t="s">
        <v>58</v>
      </c>
      <c r="E38" s="259"/>
      <c r="F38" s="264"/>
      <c r="G38" s="267">
        <v>-10694311822</v>
      </c>
      <c r="H38" s="265"/>
      <c r="I38" s="265">
        <v>9705195521</v>
      </c>
      <c r="J38" s="265"/>
      <c r="K38" s="267">
        <v>-11324353977</v>
      </c>
      <c r="L38" s="265"/>
      <c r="M38" s="265">
        <v>10695916268</v>
      </c>
    </row>
    <row r="39" spans="1:13" ht="19.149999999999999" customHeight="1">
      <c r="A39" s="264" t="s">
        <v>22</v>
      </c>
      <c r="E39" s="259"/>
      <c r="F39" s="264"/>
      <c r="G39" s="267">
        <v>84568509</v>
      </c>
      <c r="H39" s="265"/>
      <c r="I39" s="265">
        <v>437099733</v>
      </c>
      <c r="J39" s="265"/>
      <c r="K39" s="267">
        <v>65344961</v>
      </c>
      <c r="L39" s="265"/>
      <c r="M39" s="177">
        <v>28446279</v>
      </c>
    </row>
    <row r="40" spans="1:13" ht="19.149999999999999" customHeight="1">
      <c r="A40" s="264" t="s">
        <v>84</v>
      </c>
      <c r="E40" s="259"/>
      <c r="F40" s="264"/>
      <c r="G40" s="266">
        <v>-1577726018</v>
      </c>
      <c r="H40" s="265"/>
      <c r="I40" s="265">
        <v>-317435379</v>
      </c>
      <c r="J40" s="265"/>
      <c r="K40" s="266">
        <v>-1577726018</v>
      </c>
      <c r="L40" s="265"/>
      <c r="M40" s="265">
        <v>-317435379</v>
      </c>
    </row>
    <row r="41" spans="1:13" ht="19.149999999999999" customHeight="1">
      <c r="A41" s="264" t="s">
        <v>76</v>
      </c>
      <c r="E41" s="259"/>
      <c r="F41" s="264"/>
      <c r="G41" s="266">
        <v>-17339761082</v>
      </c>
      <c r="H41" s="265"/>
      <c r="I41" s="265">
        <v>7588665994</v>
      </c>
      <c r="J41" s="265"/>
      <c r="K41" s="267">
        <v>-14511975802</v>
      </c>
      <c r="L41" s="265"/>
      <c r="M41" s="265">
        <v>7206415982</v>
      </c>
    </row>
    <row r="42" spans="1:13" ht="19.149999999999999" customHeight="1">
      <c r="A42" s="264" t="s">
        <v>49</v>
      </c>
      <c r="E42" s="259"/>
      <c r="F42" s="264"/>
      <c r="G42" s="266">
        <v>-1457344255</v>
      </c>
      <c r="H42" s="265"/>
      <c r="I42" s="265">
        <v>-291127560</v>
      </c>
      <c r="J42" s="265"/>
      <c r="K42" s="267">
        <v>-1114883547</v>
      </c>
      <c r="L42" s="265"/>
      <c r="M42" s="265">
        <v>-480524686</v>
      </c>
    </row>
    <row r="43" spans="1:13" ht="19.149999999999999" customHeight="1">
      <c r="A43" s="264" t="s">
        <v>77</v>
      </c>
      <c r="E43" s="259"/>
      <c r="F43" s="264"/>
      <c r="G43" s="266">
        <v>37015136.409362577</v>
      </c>
      <c r="H43" s="265"/>
      <c r="I43" s="265">
        <v>-44477832</v>
      </c>
      <c r="J43" s="265"/>
      <c r="K43" s="267">
        <v>-17476966</v>
      </c>
      <c r="L43" s="265"/>
      <c r="M43" s="265">
        <v>-117729491</v>
      </c>
    </row>
    <row r="44" spans="1:13" ht="19.149999999999999" customHeight="1">
      <c r="A44" s="264" t="s">
        <v>50</v>
      </c>
      <c r="E44" s="259"/>
      <c r="F44" s="264"/>
      <c r="G44" s="266">
        <v>13455848210</v>
      </c>
      <c r="H44" s="265"/>
      <c r="I44" s="265">
        <v>-15445224039</v>
      </c>
      <c r="J44" s="265"/>
      <c r="K44" s="267">
        <v>14356303397</v>
      </c>
      <c r="L44" s="265"/>
      <c r="M44" s="265">
        <v>-16434147559</v>
      </c>
    </row>
    <row r="45" spans="1:13" ht="19.149999999999999" customHeight="1">
      <c r="A45" s="264" t="s">
        <v>20</v>
      </c>
      <c r="E45" s="259"/>
      <c r="F45" s="264"/>
      <c r="G45" s="267">
        <f>439819787-4</f>
        <v>439819783</v>
      </c>
      <c r="H45" s="265"/>
      <c r="I45" s="265">
        <v>896828487</v>
      </c>
      <c r="J45" s="265"/>
      <c r="K45" s="267">
        <v>312463481</v>
      </c>
      <c r="L45" s="265"/>
      <c r="M45" s="265">
        <v>953823165</v>
      </c>
    </row>
    <row r="46" spans="1:13" ht="19.149999999999999" customHeight="1">
      <c r="A46" s="264" t="s">
        <v>78</v>
      </c>
      <c r="E46" s="259"/>
      <c r="F46" s="264"/>
      <c r="G46" s="266">
        <v>71060219</v>
      </c>
      <c r="H46" s="265"/>
      <c r="I46" s="265">
        <v>308856158</v>
      </c>
      <c r="J46" s="265"/>
      <c r="K46" s="267">
        <v>70870964</v>
      </c>
      <c r="L46" s="265"/>
      <c r="M46" s="265">
        <v>308028820</v>
      </c>
    </row>
    <row r="47" spans="1:13" ht="19.149999999999999" customHeight="1">
      <c r="A47" s="264" t="s">
        <v>79</v>
      </c>
      <c r="E47" s="259"/>
      <c r="F47" s="264"/>
      <c r="G47" s="271">
        <v>108146002</v>
      </c>
      <c r="H47" s="265"/>
      <c r="I47" s="270">
        <v>1683570395</v>
      </c>
      <c r="J47" s="265"/>
      <c r="K47" s="271">
        <v>68575604</v>
      </c>
      <c r="L47" s="265"/>
      <c r="M47" s="270">
        <v>1939671764</v>
      </c>
    </row>
    <row r="48" spans="1:13" ht="8.1" customHeight="1">
      <c r="A48" s="264"/>
      <c r="E48" s="259"/>
      <c r="F48" s="264"/>
      <c r="G48" s="266"/>
      <c r="H48" s="265"/>
      <c r="I48" s="265"/>
      <c r="J48" s="265"/>
      <c r="K48" s="266"/>
      <c r="L48" s="265"/>
      <c r="M48" s="265"/>
    </row>
    <row r="49" spans="1:13" ht="19.149999999999999" customHeight="1">
      <c r="A49" s="272" t="s">
        <v>269</v>
      </c>
      <c r="E49" s="259"/>
      <c r="F49" s="264"/>
      <c r="G49" s="123">
        <f>SUM(G36:G47)</f>
        <v>12196355379.409363</v>
      </c>
      <c r="H49" s="265"/>
      <c r="I49" s="22">
        <f>SUM(I36:I47)</f>
        <v>2747026370</v>
      </c>
      <c r="J49" s="265"/>
      <c r="K49" s="123">
        <f>SUM(K36:K47)</f>
        <v>2513512394.2000008</v>
      </c>
      <c r="L49" s="265"/>
      <c r="M49" s="22">
        <f>SUM(M36:M47)</f>
        <v>-5587888347.5100002</v>
      </c>
    </row>
    <row r="50" spans="1:13" ht="19.149999999999999" customHeight="1">
      <c r="A50" s="264" t="s">
        <v>270</v>
      </c>
      <c r="E50" s="259"/>
      <c r="F50" s="264"/>
      <c r="G50" s="266">
        <v>-1331181574</v>
      </c>
      <c r="H50" s="265"/>
      <c r="I50" s="265">
        <v>26465251</v>
      </c>
      <c r="J50" s="265"/>
      <c r="K50" s="266">
        <v>-151716735</v>
      </c>
      <c r="L50" s="265"/>
      <c r="M50" s="265">
        <v>514797412</v>
      </c>
    </row>
    <row r="51" spans="1:13" ht="19.149999999999999" customHeight="1">
      <c r="A51" s="264" t="s">
        <v>232</v>
      </c>
      <c r="E51" s="259">
        <v>15</v>
      </c>
      <c r="F51" s="264"/>
      <c r="G51" s="271">
        <v>-361406316</v>
      </c>
      <c r="H51" s="265"/>
      <c r="I51" s="270">
        <v>-338743812</v>
      </c>
      <c r="J51" s="265"/>
      <c r="K51" s="271">
        <v>0</v>
      </c>
      <c r="L51" s="265"/>
      <c r="M51" s="270">
        <v>0</v>
      </c>
    </row>
    <row r="52" spans="1:13" ht="8.1" customHeight="1">
      <c r="A52" s="264"/>
      <c r="E52" s="259"/>
      <c r="F52" s="264"/>
      <c r="G52" s="266"/>
      <c r="H52" s="265"/>
      <c r="I52" s="265"/>
      <c r="J52" s="265"/>
      <c r="K52" s="266"/>
      <c r="L52" s="265"/>
      <c r="M52" s="265"/>
    </row>
    <row r="53" spans="1:13" ht="19.149999999999999" customHeight="1">
      <c r="A53" s="258" t="s">
        <v>271</v>
      </c>
      <c r="E53" s="259"/>
      <c r="F53" s="264"/>
      <c r="G53" s="153">
        <f>SUM(G49:G51)</f>
        <v>10503767489.409363</v>
      </c>
      <c r="H53" s="265"/>
      <c r="I53" s="179">
        <f>SUM(I49:I51)</f>
        <v>2434747809</v>
      </c>
      <c r="J53" s="265"/>
      <c r="K53" s="153">
        <f>SUM(K49:K51)</f>
        <v>2361795659.2000008</v>
      </c>
      <c r="L53" s="265"/>
      <c r="M53" s="179">
        <f>SUM(M49:M51)</f>
        <v>-5073090935.5100002</v>
      </c>
    </row>
    <row r="54" spans="1:13" ht="19.149999999999999" customHeight="1">
      <c r="A54" s="258"/>
      <c r="E54" s="259"/>
      <c r="F54" s="264"/>
      <c r="G54" s="22"/>
      <c r="H54" s="284"/>
      <c r="I54" s="22"/>
      <c r="J54" s="284"/>
      <c r="K54" s="22"/>
      <c r="L54" s="265"/>
      <c r="M54" s="22"/>
    </row>
    <row r="55" spans="1:13" ht="16.149999999999999" customHeight="1">
      <c r="A55" s="258"/>
      <c r="E55" s="341"/>
      <c r="F55" s="342"/>
      <c r="G55" s="22"/>
      <c r="H55" s="284"/>
      <c r="I55" s="22"/>
      <c r="J55" s="284"/>
      <c r="K55" s="22"/>
      <c r="L55" s="284"/>
      <c r="M55" s="22"/>
    </row>
    <row r="56" spans="1:13" ht="11.25" customHeight="1">
      <c r="A56" s="258"/>
      <c r="E56" s="341"/>
      <c r="F56" s="342"/>
      <c r="G56" s="22"/>
      <c r="H56" s="284"/>
      <c r="I56" s="22"/>
      <c r="J56" s="284"/>
      <c r="K56" s="22"/>
      <c r="L56" s="284"/>
      <c r="M56" s="22"/>
    </row>
    <row r="57" spans="1:13" ht="22.15" customHeight="1">
      <c r="A57" s="253" t="s">
        <v>326</v>
      </c>
      <c r="B57" s="253"/>
      <c r="C57" s="253"/>
      <c r="D57" s="253"/>
      <c r="E57" s="347"/>
      <c r="F57" s="251"/>
      <c r="G57" s="256"/>
      <c r="H57" s="251"/>
      <c r="I57" s="256"/>
      <c r="J57" s="256"/>
      <c r="K57" s="256"/>
      <c r="L57" s="256"/>
      <c r="M57" s="256"/>
    </row>
    <row r="58" spans="1:13" ht="20.100000000000001" customHeight="1">
      <c r="A58" s="247" t="s">
        <v>98</v>
      </c>
      <c r="B58" s="247"/>
      <c r="C58" s="247"/>
      <c r="D58" s="247"/>
      <c r="M58" s="248"/>
    </row>
    <row r="59" spans="1:13" ht="20.100000000000001" customHeight="1">
      <c r="A59" s="247" t="s">
        <v>12</v>
      </c>
      <c r="B59" s="247"/>
      <c r="C59" s="247"/>
      <c r="D59" s="247"/>
    </row>
    <row r="60" spans="1:13" ht="20.100000000000001" customHeight="1">
      <c r="A60" s="250" t="str">
        <f>+A3</f>
        <v>สำหรับปีสิ้นสุดวันที่ 31 ธันวาคม พ.ศ. 2564</v>
      </c>
      <c r="B60" s="251"/>
      <c r="C60" s="251"/>
      <c r="D60" s="251"/>
      <c r="E60" s="252"/>
      <c r="F60" s="253"/>
      <c r="G60" s="254"/>
      <c r="H60" s="253"/>
      <c r="I60" s="254"/>
      <c r="J60" s="254"/>
      <c r="K60" s="254"/>
      <c r="L60" s="253"/>
      <c r="M60" s="254"/>
    </row>
    <row r="62" spans="1:13" ht="20.100000000000001" customHeight="1">
      <c r="A62" s="177"/>
      <c r="F62" s="247"/>
      <c r="G62" s="378" t="s">
        <v>347</v>
      </c>
      <c r="H62" s="378"/>
      <c r="I62" s="378"/>
      <c r="J62" s="163"/>
      <c r="K62" s="378" t="s">
        <v>348</v>
      </c>
      <c r="L62" s="378"/>
      <c r="M62" s="378"/>
    </row>
    <row r="63" spans="1:13" ht="20.100000000000001" customHeight="1">
      <c r="E63" s="163"/>
      <c r="F63" s="247"/>
      <c r="G63" s="255" t="s">
        <v>197</v>
      </c>
      <c r="H63" s="255"/>
      <c r="I63" s="255" t="s">
        <v>130</v>
      </c>
      <c r="J63" s="255"/>
      <c r="K63" s="255" t="s">
        <v>197</v>
      </c>
      <c r="L63" s="255"/>
      <c r="M63" s="255" t="s">
        <v>130</v>
      </c>
    </row>
    <row r="64" spans="1:13" ht="20.100000000000001" customHeight="1">
      <c r="E64" s="163"/>
      <c r="F64" s="247"/>
      <c r="G64" s="255"/>
      <c r="H64" s="255"/>
      <c r="I64" s="255" t="s">
        <v>246</v>
      </c>
      <c r="J64" s="255"/>
      <c r="K64" s="255"/>
      <c r="L64" s="255"/>
      <c r="M64" s="255" t="s">
        <v>223</v>
      </c>
    </row>
    <row r="65" spans="1:13" ht="20.100000000000001" customHeight="1">
      <c r="E65" s="347" t="s">
        <v>0</v>
      </c>
      <c r="F65" s="247"/>
      <c r="G65" s="256" t="s">
        <v>307</v>
      </c>
      <c r="H65" s="247"/>
      <c r="I65" s="256" t="s">
        <v>307</v>
      </c>
      <c r="J65" s="248"/>
      <c r="K65" s="256" t="s">
        <v>307</v>
      </c>
      <c r="L65" s="248"/>
      <c r="M65" s="256" t="s">
        <v>307</v>
      </c>
    </row>
    <row r="66" spans="1:13" ht="8.1" customHeight="1">
      <c r="A66" s="264"/>
      <c r="E66" s="259"/>
      <c r="F66" s="264"/>
      <c r="G66" s="266"/>
      <c r="H66" s="265"/>
      <c r="I66" s="265"/>
      <c r="J66" s="265"/>
      <c r="K66" s="266"/>
      <c r="L66" s="265"/>
      <c r="M66" s="265"/>
    </row>
    <row r="67" spans="1:13" ht="20.100000000000001" customHeight="1">
      <c r="A67" s="258" t="s">
        <v>14</v>
      </c>
      <c r="E67" s="259"/>
      <c r="F67" s="264"/>
      <c r="G67" s="261"/>
      <c r="H67" s="262"/>
      <c r="I67" s="262"/>
      <c r="J67" s="262"/>
      <c r="K67" s="261"/>
      <c r="L67" s="262"/>
      <c r="M67" s="262"/>
    </row>
    <row r="68" spans="1:13" ht="20.100000000000001" customHeight="1">
      <c r="A68" s="170" t="s">
        <v>218</v>
      </c>
      <c r="E68" s="259"/>
      <c r="F68" s="264"/>
      <c r="G68" s="154">
        <v>1109675114</v>
      </c>
      <c r="H68" s="265"/>
      <c r="I68" s="180">
        <v>1280574513</v>
      </c>
      <c r="J68" s="265"/>
      <c r="K68" s="154">
        <v>23091657555</v>
      </c>
      <c r="L68" s="265"/>
      <c r="M68" s="178">
        <v>4478839972</v>
      </c>
    </row>
    <row r="69" spans="1:13" ht="20.100000000000001" customHeight="1">
      <c r="A69" s="264" t="s">
        <v>259</v>
      </c>
      <c r="E69" s="259"/>
      <c r="F69" s="264"/>
      <c r="G69" s="154">
        <v>-1029455</v>
      </c>
      <c r="H69" s="265"/>
      <c r="I69" s="180">
        <v>-1448718</v>
      </c>
      <c r="J69" s="265"/>
      <c r="K69" s="154">
        <v>0</v>
      </c>
      <c r="L69" s="265"/>
      <c r="M69" s="178">
        <v>0</v>
      </c>
    </row>
    <row r="70" spans="1:13" ht="20.100000000000001" customHeight="1">
      <c r="A70" s="170" t="s">
        <v>192</v>
      </c>
      <c r="E70" s="259"/>
      <c r="F70" s="264"/>
      <c r="G70" s="154">
        <v>19161775517</v>
      </c>
      <c r="H70" s="265"/>
      <c r="I70" s="180">
        <v>-17221437470</v>
      </c>
      <c r="J70" s="265"/>
      <c r="K70" s="154">
        <v>19161775670</v>
      </c>
      <c r="L70" s="265"/>
      <c r="M70" s="180">
        <v>-17221437089</v>
      </c>
    </row>
    <row r="71" spans="1:13" ht="20.100000000000001" customHeight="1">
      <c r="A71" s="170" t="s">
        <v>169</v>
      </c>
      <c r="E71" s="259"/>
      <c r="F71" s="264"/>
      <c r="G71" s="154"/>
      <c r="H71" s="265"/>
      <c r="I71" s="180"/>
      <c r="J71" s="265"/>
      <c r="K71" s="154"/>
      <c r="L71" s="265"/>
      <c r="M71" s="180"/>
    </row>
    <row r="72" spans="1:13" ht="20.100000000000001" customHeight="1">
      <c r="A72" s="170"/>
      <c r="B72" s="169" t="s">
        <v>170</v>
      </c>
      <c r="E72" s="259"/>
      <c r="F72" s="264"/>
      <c r="G72" s="154">
        <v>-80199544</v>
      </c>
      <c r="H72" s="265"/>
      <c r="I72" s="180">
        <v>-78233381</v>
      </c>
      <c r="J72" s="265"/>
      <c r="K72" s="154">
        <v>0</v>
      </c>
      <c r="L72" s="265"/>
      <c r="M72" s="180">
        <v>-6243378</v>
      </c>
    </row>
    <row r="73" spans="1:13" ht="20.100000000000001" customHeight="1">
      <c r="A73" s="170" t="s">
        <v>214</v>
      </c>
      <c r="E73" s="259"/>
      <c r="F73" s="264"/>
      <c r="G73" s="154"/>
      <c r="H73" s="265"/>
      <c r="I73" s="180"/>
      <c r="J73" s="265"/>
      <c r="K73" s="154"/>
      <c r="L73" s="265"/>
      <c r="M73" s="180"/>
    </row>
    <row r="74" spans="1:13" ht="20.100000000000001" customHeight="1">
      <c r="A74" s="170"/>
      <c r="B74" s="169" t="s">
        <v>331</v>
      </c>
      <c r="E74" s="259"/>
      <c r="F74" s="264"/>
      <c r="G74" s="154">
        <v>0</v>
      </c>
      <c r="H74" s="265"/>
      <c r="I74" s="180">
        <v>0</v>
      </c>
      <c r="J74" s="265"/>
      <c r="K74" s="154">
        <v>0</v>
      </c>
      <c r="L74" s="265"/>
      <c r="M74" s="180">
        <v>48084458</v>
      </c>
    </row>
    <row r="75" spans="1:13" ht="20.100000000000001" customHeight="1">
      <c r="A75" s="170" t="s">
        <v>169</v>
      </c>
      <c r="E75" s="259"/>
      <c r="F75" s="264"/>
      <c r="G75" s="154"/>
      <c r="H75" s="265"/>
      <c r="I75" s="180"/>
      <c r="J75" s="265"/>
      <c r="K75" s="154"/>
      <c r="L75" s="265"/>
      <c r="M75" s="180"/>
    </row>
    <row r="76" spans="1:13" ht="20.100000000000001" customHeight="1">
      <c r="A76" s="170"/>
      <c r="B76" s="169" t="s">
        <v>137</v>
      </c>
      <c r="E76" s="259"/>
      <c r="F76" s="264"/>
      <c r="G76" s="154">
        <v>-91328879</v>
      </c>
      <c r="H76" s="265"/>
      <c r="I76" s="180">
        <v>-53077056</v>
      </c>
      <c r="J76" s="265"/>
      <c r="K76" s="154">
        <v>0</v>
      </c>
      <c r="L76" s="265"/>
      <c r="M76" s="180">
        <v>0</v>
      </c>
    </row>
    <row r="77" spans="1:13" ht="20.100000000000001" customHeight="1">
      <c r="A77" s="168" t="s">
        <v>178</v>
      </c>
      <c r="E77" s="259">
        <v>39</v>
      </c>
      <c r="F77" s="264"/>
      <c r="G77" s="154">
        <v>0</v>
      </c>
      <c r="H77" s="265"/>
      <c r="I77" s="180">
        <v>0</v>
      </c>
      <c r="J77" s="265"/>
      <c r="K77" s="154">
        <v>-31469078950</v>
      </c>
      <c r="L77" s="265"/>
      <c r="M77" s="180">
        <v>-655885646</v>
      </c>
    </row>
    <row r="78" spans="1:13" ht="20.100000000000001" customHeight="1">
      <c r="A78" s="168" t="s">
        <v>242</v>
      </c>
      <c r="E78" s="259">
        <v>39</v>
      </c>
      <c r="F78" s="264"/>
      <c r="G78" s="154">
        <v>0</v>
      </c>
      <c r="H78" s="265"/>
      <c r="I78" s="180">
        <v>0</v>
      </c>
      <c r="J78" s="265"/>
      <c r="K78" s="154">
        <v>30975502900</v>
      </c>
      <c r="L78" s="265"/>
      <c r="M78" s="180">
        <v>3592474296</v>
      </c>
    </row>
    <row r="79" spans="1:13" ht="20.100000000000001" customHeight="1">
      <c r="A79" s="264" t="s">
        <v>258</v>
      </c>
      <c r="E79" s="259">
        <v>39</v>
      </c>
      <c r="F79" s="264"/>
      <c r="G79" s="154">
        <v>0</v>
      </c>
      <c r="H79" s="265"/>
      <c r="I79" s="180">
        <v>0</v>
      </c>
      <c r="J79" s="265"/>
      <c r="K79" s="154">
        <v>0</v>
      </c>
      <c r="L79" s="265"/>
      <c r="M79" s="180">
        <v>-700000000</v>
      </c>
    </row>
    <row r="80" spans="1:13" ht="20.100000000000001" customHeight="1">
      <c r="A80" s="168" t="s">
        <v>241</v>
      </c>
      <c r="E80" s="259">
        <v>39</v>
      </c>
      <c r="F80" s="264"/>
      <c r="G80" s="154">
        <v>0</v>
      </c>
      <c r="H80" s="265"/>
      <c r="I80" s="180">
        <v>0</v>
      </c>
      <c r="J80" s="265"/>
      <c r="K80" s="154">
        <v>11381334798</v>
      </c>
      <c r="L80" s="265"/>
      <c r="M80" s="180">
        <v>400000000</v>
      </c>
    </row>
    <row r="81" spans="1:13" ht="20.100000000000001" customHeight="1">
      <c r="A81" s="168" t="s">
        <v>277</v>
      </c>
      <c r="E81" s="259"/>
      <c r="F81" s="264"/>
      <c r="G81" s="152">
        <v>46375224</v>
      </c>
      <c r="H81" s="265"/>
      <c r="I81" s="178">
        <v>42888126</v>
      </c>
      <c r="J81" s="265"/>
      <c r="K81" s="152">
        <v>46212885</v>
      </c>
      <c r="L81" s="265"/>
      <c r="M81" s="178">
        <v>39024641</v>
      </c>
    </row>
    <row r="82" spans="1:13" ht="20.100000000000001" customHeight="1">
      <c r="A82" s="168" t="s">
        <v>278</v>
      </c>
      <c r="E82" s="259"/>
      <c r="F82" s="264"/>
      <c r="G82" s="152">
        <v>-8760642</v>
      </c>
      <c r="H82" s="265"/>
      <c r="I82" s="178">
        <v>-6888358</v>
      </c>
      <c r="J82" s="265"/>
      <c r="K82" s="152">
        <v>-8760642</v>
      </c>
      <c r="L82" s="265"/>
      <c r="M82" s="178">
        <v>-6888358</v>
      </c>
    </row>
    <row r="83" spans="1:13" ht="20.100000000000001" customHeight="1">
      <c r="A83" s="168" t="s">
        <v>80</v>
      </c>
      <c r="E83" s="259"/>
      <c r="F83" s="264"/>
      <c r="G83" s="266">
        <v>28595.79</v>
      </c>
      <c r="H83" s="265"/>
      <c r="I83" s="265">
        <v>17178</v>
      </c>
      <c r="J83" s="265"/>
      <c r="K83" s="266">
        <v>9346</v>
      </c>
      <c r="L83" s="265"/>
      <c r="M83" s="265">
        <v>14000</v>
      </c>
    </row>
    <row r="84" spans="1:13" ht="20.100000000000001" customHeight="1">
      <c r="A84" s="168" t="s">
        <v>37</v>
      </c>
      <c r="E84" s="259"/>
      <c r="F84" s="264"/>
      <c r="G84" s="266">
        <v>-35146067715.80098</v>
      </c>
      <c r="H84" s="265"/>
      <c r="I84" s="265">
        <v>-48376681065</v>
      </c>
      <c r="J84" s="265"/>
      <c r="K84" s="266">
        <v>-33672966839</v>
      </c>
      <c r="L84" s="265"/>
      <c r="M84" s="265">
        <v>-47579302599</v>
      </c>
    </row>
    <row r="85" spans="1:13" ht="20.100000000000001" customHeight="1">
      <c r="A85" s="168" t="s">
        <v>36</v>
      </c>
      <c r="E85" s="259"/>
      <c r="F85" s="264"/>
      <c r="G85" s="266">
        <v>-247885058</v>
      </c>
      <c r="H85" s="265"/>
      <c r="I85" s="265">
        <v>-272945916</v>
      </c>
      <c r="J85" s="265"/>
      <c r="K85" s="266">
        <v>-158151548</v>
      </c>
      <c r="L85" s="265"/>
      <c r="M85" s="265">
        <v>-268055625</v>
      </c>
    </row>
    <row r="86" spans="1:13" ht="20.100000000000001" customHeight="1">
      <c r="A86" s="168" t="s">
        <v>272</v>
      </c>
      <c r="E86" s="259"/>
      <c r="F86" s="264"/>
      <c r="G86" s="266">
        <v>-41578889</v>
      </c>
      <c r="H86" s="265"/>
      <c r="I86" s="265">
        <v>-40215372</v>
      </c>
      <c r="J86" s="265"/>
      <c r="K86" s="266">
        <v>-41578889</v>
      </c>
      <c r="L86" s="265"/>
      <c r="M86" s="265">
        <v>-40215372</v>
      </c>
    </row>
    <row r="87" spans="1:13" ht="20.100000000000001" customHeight="1">
      <c r="A87" s="168" t="s">
        <v>343</v>
      </c>
      <c r="E87" s="259"/>
      <c r="F87" s="264"/>
      <c r="G87" s="266">
        <v>-6001777</v>
      </c>
      <c r="H87" s="265"/>
      <c r="I87" s="265">
        <v>0</v>
      </c>
      <c r="J87" s="265"/>
      <c r="K87" s="266">
        <v>-30221427888</v>
      </c>
      <c r="L87" s="265"/>
      <c r="M87" s="265">
        <v>0</v>
      </c>
    </row>
    <row r="88" spans="1:13" ht="20.100000000000001" customHeight="1">
      <c r="A88" s="168" t="s">
        <v>286</v>
      </c>
      <c r="E88" s="259"/>
      <c r="F88" s="264"/>
      <c r="G88" s="266">
        <v>0</v>
      </c>
      <c r="H88" s="265"/>
      <c r="I88" s="265">
        <v>0</v>
      </c>
      <c r="J88" s="265"/>
      <c r="K88" s="266">
        <v>2294251064.6799998</v>
      </c>
      <c r="L88" s="265"/>
      <c r="M88" s="265">
        <v>0</v>
      </c>
    </row>
    <row r="89" spans="1:13" ht="20.100000000000001" customHeight="1">
      <c r="A89" s="168" t="s">
        <v>292</v>
      </c>
      <c r="E89" s="259"/>
      <c r="F89" s="264"/>
      <c r="G89" s="266">
        <v>0</v>
      </c>
      <c r="H89" s="265"/>
      <c r="I89" s="265">
        <v>0</v>
      </c>
      <c r="J89" s="265"/>
      <c r="K89" s="266">
        <v>-220000000</v>
      </c>
      <c r="L89" s="265"/>
      <c r="M89" s="265">
        <v>0</v>
      </c>
    </row>
    <row r="90" spans="1:13" ht="20.100000000000001" customHeight="1">
      <c r="A90" s="168" t="s">
        <v>293</v>
      </c>
      <c r="E90" s="259"/>
      <c r="F90" s="264"/>
      <c r="G90" s="266">
        <v>-29807361200</v>
      </c>
      <c r="H90" s="265"/>
      <c r="I90" s="265">
        <v>0</v>
      </c>
      <c r="J90" s="265"/>
      <c r="K90" s="266">
        <v>0</v>
      </c>
      <c r="L90" s="265"/>
      <c r="M90" s="265">
        <v>0</v>
      </c>
    </row>
    <row r="91" spans="1:13" ht="20.100000000000001" customHeight="1">
      <c r="A91" s="168" t="s">
        <v>297</v>
      </c>
      <c r="E91" s="259">
        <v>17</v>
      </c>
      <c r="F91" s="264"/>
      <c r="G91" s="266">
        <v>234856800</v>
      </c>
      <c r="H91" s="265"/>
      <c r="I91" s="284">
        <v>16756624083.968054</v>
      </c>
      <c r="J91" s="265"/>
      <c r="K91" s="266">
        <v>0</v>
      </c>
      <c r="L91" s="265"/>
      <c r="M91" s="265">
        <v>16756624084</v>
      </c>
    </row>
    <row r="92" spans="1:13" ht="20.100000000000001" customHeight="1">
      <c r="A92" s="168" t="s">
        <v>294</v>
      </c>
      <c r="E92" s="259">
        <v>17</v>
      </c>
      <c r="F92" s="264"/>
      <c r="G92" s="266">
        <v>-1632000</v>
      </c>
      <c r="H92" s="265"/>
      <c r="I92" s="265">
        <v>0</v>
      </c>
      <c r="J92" s="265"/>
      <c r="K92" s="266">
        <v>0</v>
      </c>
      <c r="L92" s="265"/>
      <c r="M92" s="265">
        <v>0</v>
      </c>
    </row>
    <row r="93" spans="1:13" ht="20.100000000000001" customHeight="1">
      <c r="A93" s="168" t="s">
        <v>332</v>
      </c>
      <c r="E93" s="259"/>
      <c r="F93" s="264"/>
      <c r="G93" s="266">
        <v>0</v>
      </c>
      <c r="H93" s="265"/>
      <c r="I93" s="265">
        <v>272524500.21643901</v>
      </c>
      <c r="J93" s="265"/>
      <c r="K93" s="266">
        <v>0</v>
      </c>
      <c r="L93" s="265"/>
      <c r="M93" s="265">
        <v>0</v>
      </c>
    </row>
    <row r="94" spans="1:13" ht="20.100000000000001" customHeight="1">
      <c r="A94" s="168" t="s">
        <v>279</v>
      </c>
      <c r="E94" s="259"/>
      <c r="F94" s="264"/>
      <c r="G94" s="266">
        <v>1560487060</v>
      </c>
      <c r="H94" s="265"/>
      <c r="I94" s="265">
        <v>0</v>
      </c>
      <c r="J94" s="265"/>
      <c r="K94" s="266">
        <v>1560487060</v>
      </c>
      <c r="L94" s="265"/>
      <c r="M94" s="265">
        <v>0</v>
      </c>
    </row>
    <row r="95" spans="1:13" ht="20.100000000000001" customHeight="1">
      <c r="A95" s="168" t="s">
        <v>243</v>
      </c>
      <c r="E95" s="259">
        <v>40</v>
      </c>
      <c r="F95" s="264"/>
      <c r="G95" s="266">
        <v>0</v>
      </c>
      <c r="H95" s="265"/>
      <c r="I95" s="265">
        <v>0</v>
      </c>
      <c r="J95" s="265"/>
      <c r="K95" s="266">
        <v>-25904440827</v>
      </c>
      <c r="L95" s="265"/>
      <c r="M95" s="265">
        <v>0</v>
      </c>
    </row>
    <row r="96" spans="1:13" ht="20.100000000000001" customHeight="1">
      <c r="A96" s="168" t="s">
        <v>333</v>
      </c>
      <c r="E96" s="341">
        <v>15</v>
      </c>
      <c r="F96" s="264"/>
      <c r="G96" s="271">
        <v>-17964599</v>
      </c>
      <c r="H96" s="265"/>
      <c r="I96" s="270">
        <v>208045790</v>
      </c>
      <c r="J96" s="265"/>
      <c r="K96" s="271">
        <v>0</v>
      </c>
      <c r="L96" s="265"/>
      <c r="M96" s="270">
        <v>0</v>
      </c>
    </row>
    <row r="97" spans="1:13" ht="8.1" customHeight="1">
      <c r="A97" s="264"/>
      <c r="E97" s="259"/>
      <c r="F97" s="264"/>
      <c r="G97" s="266"/>
      <c r="H97" s="265"/>
      <c r="I97" s="265"/>
      <c r="J97" s="265"/>
      <c r="K97" s="266"/>
      <c r="L97" s="265"/>
      <c r="M97" s="265"/>
    </row>
    <row r="98" spans="1:13" ht="20.100000000000001" customHeight="1">
      <c r="A98" s="273" t="s">
        <v>233</v>
      </c>
      <c r="E98" s="259"/>
      <c r="F98" s="264"/>
      <c r="G98" s="153">
        <f>SUM(G68:G96)</f>
        <v>-43336611448.010979</v>
      </c>
      <c r="H98" s="265"/>
      <c r="I98" s="179">
        <f>SUM(I68:I96)</f>
        <v>-47490253144.815506</v>
      </c>
      <c r="J98" s="265"/>
      <c r="K98" s="153">
        <f>SUM(K68:K96)</f>
        <v>-33185174304.32</v>
      </c>
      <c r="L98" s="265"/>
      <c r="M98" s="179">
        <f>SUM(M68:M96)</f>
        <v>-41162966616</v>
      </c>
    </row>
    <row r="99" spans="1:13" ht="20.100000000000001" customHeight="1">
      <c r="A99" s="258"/>
      <c r="E99" s="163"/>
      <c r="F99" s="247"/>
      <c r="G99" s="28"/>
      <c r="H99" s="28"/>
      <c r="I99" s="28"/>
      <c r="J99" s="28"/>
      <c r="K99" s="28"/>
      <c r="L99" s="255"/>
      <c r="M99" s="275"/>
    </row>
    <row r="100" spans="1:13" ht="20.100000000000001" customHeight="1">
      <c r="A100" s="258"/>
      <c r="E100" s="163"/>
      <c r="F100" s="247"/>
      <c r="G100" s="28"/>
      <c r="H100" s="28"/>
      <c r="I100" s="28"/>
      <c r="J100" s="28"/>
      <c r="K100" s="28"/>
      <c r="L100" s="255"/>
      <c r="M100" s="275"/>
    </row>
    <row r="101" spans="1:13" ht="20.100000000000001" customHeight="1">
      <c r="A101" s="258"/>
      <c r="E101" s="163"/>
      <c r="F101" s="247"/>
      <c r="G101" s="28"/>
      <c r="H101" s="28"/>
      <c r="I101" s="28"/>
      <c r="J101" s="28"/>
      <c r="K101" s="28"/>
      <c r="L101" s="255"/>
      <c r="M101" s="275"/>
    </row>
    <row r="102" spans="1:13" ht="20.100000000000001" customHeight="1">
      <c r="A102" s="258"/>
      <c r="E102" s="163"/>
      <c r="F102" s="247"/>
      <c r="G102" s="28"/>
      <c r="H102" s="28"/>
      <c r="I102" s="28"/>
      <c r="J102" s="28"/>
      <c r="K102" s="28"/>
      <c r="L102" s="255"/>
      <c r="M102" s="275"/>
    </row>
    <row r="103" spans="1:13" ht="20.100000000000001" customHeight="1">
      <c r="A103" s="258"/>
      <c r="E103" s="163"/>
      <c r="F103" s="247"/>
      <c r="G103" s="28"/>
      <c r="H103" s="28"/>
      <c r="I103" s="28"/>
      <c r="J103" s="28"/>
      <c r="K103" s="28"/>
      <c r="L103" s="255"/>
      <c r="M103" s="275"/>
    </row>
    <row r="104" spans="1:13" ht="20.100000000000001" customHeight="1">
      <c r="A104" s="258"/>
      <c r="E104" s="163"/>
      <c r="F104" s="247"/>
      <c r="G104" s="28"/>
      <c r="H104" s="28"/>
      <c r="I104" s="28"/>
      <c r="J104" s="28"/>
      <c r="K104" s="28"/>
      <c r="L104" s="255"/>
      <c r="M104" s="275"/>
    </row>
    <row r="105" spans="1:13" ht="20.100000000000001" customHeight="1">
      <c r="A105" s="258"/>
      <c r="E105" s="163"/>
      <c r="F105" s="247"/>
      <c r="G105" s="28"/>
      <c r="H105" s="28"/>
      <c r="I105" s="28"/>
      <c r="J105" s="28"/>
      <c r="K105" s="28"/>
      <c r="L105" s="255"/>
      <c r="M105" s="275"/>
    </row>
    <row r="106" spans="1:13" ht="20.100000000000001" customHeight="1">
      <c r="A106" s="258"/>
      <c r="E106" s="163"/>
      <c r="F106" s="247"/>
      <c r="G106" s="28"/>
      <c r="H106" s="28"/>
      <c r="I106" s="28"/>
      <c r="J106" s="28"/>
      <c r="K106" s="28"/>
      <c r="L106" s="255"/>
      <c r="M106" s="275"/>
    </row>
    <row r="107" spans="1:13" ht="20.100000000000001" customHeight="1">
      <c r="A107" s="258"/>
      <c r="E107" s="163"/>
      <c r="F107" s="247"/>
      <c r="G107" s="28"/>
      <c r="H107" s="28"/>
      <c r="I107" s="28"/>
      <c r="J107" s="28"/>
      <c r="K107" s="28"/>
      <c r="L107" s="255"/>
      <c r="M107" s="275"/>
    </row>
    <row r="108" spans="1:13" ht="20.100000000000001" customHeight="1">
      <c r="A108" s="258"/>
      <c r="E108" s="163"/>
      <c r="F108" s="247"/>
      <c r="G108" s="28"/>
      <c r="H108" s="28"/>
      <c r="I108" s="28"/>
      <c r="J108" s="28"/>
      <c r="K108" s="28"/>
      <c r="L108" s="255"/>
      <c r="M108" s="275"/>
    </row>
    <row r="109" spans="1:13" ht="19.5" customHeight="1">
      <c r="A109" s="258"/>
      <c r="E109" s="163"/>
      <c r="F109" s="247"/>
      <c r="G109" s="28"/>
      <c r="H109" s="28"/>
      <c r="I109" s="28"/>
      <c r="J109" s="28"/>
      <c r="K109" s="28"/>
      <c r="L109" s="255"/>
      <c r="M109" s="275"/>
    </row>
    <row r="110" spans="1:13" ht="22.15" customHeight="1">
      <c r="A110" s="280" t="str">
        <f>A57</f>
        <v>หมายเหตุประกอบงบการเงินรวมและงบการเงินเฉพาะกิจการเป็นส่วนหนึ่งของงบการเงินนี้</v>
      </c>
      <c r="B110" s="253"/>
      <c r="C110" s="253"/>
      <c r="D110" s="253"/>
      <c r="E110" s="347"/>
      <c r="F110" s="251"/>
      <c r="G110" s="334"/>
      <c r="H110" s="334"/>
      <c r="I110" s="334"/>
      <c r="J110" s="334"/>
      <c r="K110" s="334"/>
      <c r="L110" s="333"/>
      <c r="M110" s="332"/>
    </row>
    <row r="111" spans="1:13" ht="20.100000000000001" customHeight="1">
      <c r="A111" s="247" t="s">
        <v>98</v>
      </c>
      <c r="B111" s="247"/>
      <c r="C111" s="247"/>
      <c r="D111" s="247"/>
      <c r="M111" s="248"/>
    </row>
    <row r="112" spans="1:13" ht="20.100000000000001" customHeight="1">
      <c r="A112" s="247" t="s">
        <v>12</v>
      </c>
      <c r="B112" s="247"/>
      <c r="C112" s="247"/>
      <c r="D112" s="247"/>
    </row>
    <row r="113" spans="1:13" ht="20.100000000000001" customHeight="1">
      <c r="A113" s="250" t="str">
        <f>A3</f>
        <v>สำหรับปีสิ้นสุดวันที่ 31 ธันวาคม พ.ศ. 2564</v>
      </c>
      <c r="B113" s="251"/>
      <c r="C113" s="251"/>
      <c r="D113" s="251"/>
      <c r="E113" s="252"/>
      <c r="F113" s="253"/>
      <c r="G113" s="254"/>
      <c r="H113" s="253"/>
      <c r="I113" s="254"/>
      <c r="J113" s="254"/>
      <c r="K113" s="254"/>
      <c r="L113" s="253"/>
      <c r="M113" s="254"/>
    </row>
    <row r="115" spans="1:13" ht="20.100000000000001" customHeight="1">
      <c r="A115" s="177"/>
      <c r="F115" s="247"/>
      <c r="G115" s="378" t="s">
        <v>347</v>
      </c>
      <c r="H115" s="378"/>
      <c r="I115" s="378"/>
      <c r="J115" s="163"/>
      <c r="K115" s="378" t="s">
        <v>348</v>
      </c>
      <c r="L115" s="378"/>
      <c r="M115" s="378"/>
    </row>
    <row r="116" spans="1:13" ht="20.100000000000001" customHeight="1">
      <c r="E116" s="163"/>
      <c r="F116" s="247"/>
      <c r="G116" s="255" t="s">
        <v>197</v>
      </c>
      <c r="H116" s="255"/>
      <c r="I116" s="255" t="s">
        <v>130</v>
      </c>
      <c r="J116" s="255"/>
      <c r="K116" s="255" t="s">
        <v>197</v>
      </c>
      <c r="L116" s="255"/>
      <c r="M116" s="255" t="s">
        <v>130</v>
      </c>
    </row>
    <row r="117" spans="1:13" ht="20.100000000000001" customHeight="1">
      <c r="E117" s="163"/>
      <c r="F117" s="247"/>
      <c r="G117" s="255"/>
      <c r="H117" s="255"/>
      <c r="I117" s="255" t="s">
        <v>246</v>
      </c>
      <c r="J117" s="255"/>
      <c r="K117" s="255"/>
      <c r="L117" s="255"/>
      <c r="M117" s="255" t="s">
        <v>223</v>
      </c>
    </row>
    <row r="118" spans="1:13" ht="20.100000000000001" customHeight="1">
      <c r="E118" s="347" t="s">
        <v>0</v>
      </c>
      <c r="F118" s="247"/>
      <c r="G118" s="256" t="s">
        <v>307</v>
      </c>
      <c r="H118" s="247"/>
      <c r="I118" s="256" t="s">
        <v>307</v>
      </c>
      <c r="J118" s="248"/>
      <c r="K118" s="256" t="s">
        <v>307</v>
      </c>
      <c r="L118" s="248"/>
      <c r="M118" s="256" t="s">
        <v>307</v>
      </c>
    </row>
    <row r="119" spans="1:13" ht="8.1" customHeight="1">
      <c r="A119" s="264"/>
      <c r="E119" s="259"/>
      <c r="F119" s="264"/>
      <c r="G119" s="266"/>
      <c r="H119" s="265"/>
      <c r="I119" s="265"/>
      <c r="J119" s="265"/>
      <c r="K119" s="266"/>
      <c r="L119" s="265"/>
      <c r="M119" s="265"/>
    </row>
    <row r="120" spans="1:13" ht="20.100000000000001" customHeight="1">
      <c r="A120" s="258" t="s">
        <v>15</v>
      </c>
      <c r="E120" s="259"/>
      <c r="F120" s="264"/>
      <c r="G120" s="261"/>
      <c r="H120" s="262"/>
      <c r="I120" s="262"/>
      <c r="J120" s="262"/>
      <c r="K120" s="261"/>
      <c r="L120" s="262"/>
      <c r="M120" s="262"/>
    </row>
    <row r="121" spans="1:13" ht="20.100000000000001" customHeight="1">
      <c r="A121" s="263" t="s">
        <v>147</v>
      </c>
      <c r="E121" s="259"/>
      <c r="F121" s="264"/>
      <c r="G121" s="135">
        <v>-6929326395</v>
      </c>
      <c r="H121" s="265"/>
      <c r="I121" s="180">
        <v>-6262022479</v>
      </c>
      <c r="J121" s="265"/>
      <c r="K121" s="154">
        <v>-6868172511</v>
      </c>
      <c r="L121" s="265"/>
      <c r="M121" s="178">
        <v>-6536122397</v>
      </c>
    </row>
    <row r="122" spans="1:13" ht="20.100000000000001" customHeight="1">
      <c r="A122" s="264" t="s">
        <v>260</v>
      </c>
      <c r="E122" s="259">
        <v>37</v>
      </c>
      <c r="F122" s="264"/>
      <c r="G122" s="135">
        <v>-2651901359</v>
      </c>
      <c r="H122" s="265"/>
      <c r="I122" s="180">
        <v>-1020000383</v>
      </c>
      <c r="J122" s="265"/>
      <c r="K122" s="154">
        <v>-2651901359</v>
      </c>
      <c r="L122" s="265"/>
      <c r="M122" s="178">
        <v>-1334158383</v>
      </c>
    </row>
    <row r="123" spans="1:13" ht="20.100000000000001" customHeight="1">
      <c r="A123" s="263" t="s">
        <v>152</v>
      </c>
      <c r="E123" s="259"/>
      <c r="F123" s="264"/>
      <c r="G123" s="135">
        <v>-5971992374</v>
      </c>
      <c r="H123" s="265"/>
      <c r="I123" s="180">
        <v>-379427933</v>
      </c>
      <c r="J123" s="265"/>
      <c r="K123" s="154">
        <v>0</v>
      </c>
      <c r="L123" s="265"/>
      <c r="M123" s="180">
        <v>0</v>
      </c>
    </row>
    <row r="124" spans="1:13" ht="20.100000000000001" customHeight="1">
      <c r="A124" s="168" t="s">
        <v>296</v>
      </c>
      <c r="E124" s="259"/>
      <c r="F124" s="264"/>
      <c r="G124" s="135">
        <v>-806203712</v>
      </c>
      <c r="H124" s="265"/>
      <c r="I124" s="265">
        <v>0</v>
      </c>
      <c r="J124" s="265"/>
      <c r="K124" s="266">
        <v>0</v>
      </c>
      <c r="L124" s="265"/>
      <c r="M124" s="265">
        <v>0</v>
      </c>
    </row>
    <row r="125" spans="1:13" ht="20.100000000000001" customHeight="1">
      <c r="A125" s="263" t="s">
        <v>148</v>
      </c>
      <c r="E125" s="259">
        <v>24</v>
      </c>
      <c r="F125" s="264"/>
      <c r="G125" s="135">
        <v>6034470777</v>
      </c>
      <c r="H125" s="265"/>
      <c r="I125" s="180">
        <v>6208981946</v>
      </c>
      <c r="J125" s="265"/>
      <c r="K125" s="154">
        <v>0</v>
      </c>
      <c r="L125" s="265"/>
      <c r="M125" s="180">
        <v>0</v>
      </c>
    </row>
    <row r="126" spans="1:13" ht="20.100000000000001" customHeight="1">
      <c r="A126" s="263" t="s">
        <v>149</v>
      </c>
      <c r="E126" s="259">
        <v>24</v>
      </c>
      <c r="F126" s="264"/>
      <c r="G126" s="135">
        <v>-5821204586</v>
      </c>
      <c r="H126" s="265"/>
      <c r="I126" s="180">
        <v>-6731025454</v>
      </c>
      <c r="J126" s="265"/>
      <c r="K126" s="154">
        <v>0</v>
      </c>
      <c r="L126" s="265"/>
      <c r="M126" s="180">
        <v>0</v>
      </c>
    </row>
    <row r="127" spans="1:13" ht="20.100000000000001" customHeight="1">
      <c r="A127" s="168" t="s">
        <v>231</v>
      </c>
      <c r="E127" s="259">
        <v>39</v>
      </c>
      <c r="F127" s="264"/>
      <c r="G127" s="135">
        <v>0</v>
      </c>
      <c r="H127" s="265"/>
      <c r="I127" s="180">
        <v>0</v>
      </c>
      <c r="J127" s="265"/>
      <c r="K127" s="154">
        <v>2078156721</v>
      </c>
      <c r="L127" s="265"/>
      <c r="M127" s="180">
        <v>0</v>
      </c>
    </row>
    <row r="128" spans="1:13" ht="20.100000000000001" customHeight="1">
      <c r="A128" s="263" t="s">
        <v>251</v>
      </c>
      <c r="E128" s="259">
        <v>39</v>
      </c>
      <c r="F128" s="264"/>
      <c r="G128" s="135">
        <v>0</v>
      </c>
      <c r="H128" s="265"/>
      <c r="I128" s="180">
        <v>0</v>
      </c>
      <c r="J128" s="265"/>
      <c r="K128" s="154">
        <v>0</v>
      </c>
      <c r="L128" s="265"/>
      <c r="M128" s="180">
        <v>-2410103140</v>
      </c>
    </row>
    <row r="129" spans="1:13" ht="20.100000000000001" customHeight="1">
      <c r="A129" s="263" t="s">
        <v>150</v>
      </c>
      <c r="E129" s="259">
        <v>27</v>
      </c>
      <c r="F129" s="264"/>
      <c r="G129" s="135">
        <v>19754222664</v>
      </c>
      <c r="H129" s="265"/>
      <c r="I129" s="180">
        <v>66562397</v>
      </c>
      <c r="J129" s="265"/>
      <c r="K129" s="154">
        <v>19709000000</v>
      </c>
      <c r="L129" s="265"/>
      <c r="M129" s="180">
        <v>0</v>
      </c>
    </row>
    <row r="130" spans="1:13" ht="20.100000000000001" customHeight="1">
      <c r="A130" s="263" t="s">
        <v>151</v>
      </c>
      <c r="E130" s="259">
        <v>27</v>
      </c>
      <c r="F130" s="264"/>
      <c r="G130" s="135">
        <v>-1013784179</v>
      </c>
      <c r="H130" s="265"/>
      <c r="I130" s="180">
        <v>-763086373</v>
      </c>
      <c r="J130" s="265"/>
      <c r="K130" s="154">
        <v>0</v>
      </c>
      <c r="L130" s="265"/>
      <c r="M130" s="180">
        <v>0</v>
      </c>
    </row>
    <row r="131" spans="1:13" ht="20.100000000000001" customHeight="1">
      <c r="A131" s="263" t="s">
        <v>273</v>
      </c>
      <c r="E131" s="259">
        <v>39</v>
      </c>
      <c r="F131" s="264"/>
      <c r="G131" s="135">
        <v>14000000000</v>
      </c>
      <c r="H131" s="265"/>
      <c r="I131" s="245">
        <v>0</v>
      </c>
      <c r="K131" s="135">
        <v>14000000000</v>
      </c>
      <c r="M131" s="180">
        <v>31139872196</v>
      </c>
    </row>
    <row r="132" spans="1:13" ht="20.100000000000001" customHeight="1">
      <c r="A132" s="263" t="s">
        <v>244</v>
      </c>
      <c r="E132" s="259">
        <v>39</v>
      </c>
      <c r="F132" s="264"/>
      <c r="G132" s="135">
        <v>-3998847362</v>
      </c>
      <c r="H132" s="265"/>
      <c r="I132" s="245">
        <v>0</v>
      </c>
      <c r="K132" s="135">
        <v>-15380182160</v>
      </c>
      <c r="M132" s="180">
        <v>0</v>
      </c>
    </row>
    <row r="133" spans="1:13" ht="20.100000000000001" customHeight="1">
      <c r="A133" s="263" t="s">
        <v>230</v>
      </c>
      <c r="E133" s="259">
        <v>27</v>
      </c>
      <c r="F133" s="264"/>
      <c r="G133" s="135">
        <v>0</v>
      </c>
      <c r="H133" s="265"/>
      <c r="I133" s="180">
        <v>60000000</v>
      </c>
      <c r="J133" s="265"/>
      <c r="K133" s="154">
        <v>0</v>
      </c>
      <c r="L133" s="265"/>
      <c r="M133" s="180">
        <v>0</v>
      </c>
    </row>
    <row r="134" spans="1:13" ht="20.100000000000001" customHeight="1">
      <c r="A134" s="264" t="s">
        <v>261</v>
      </c>
      <c r="E134" s="341">
        <v>28</v>
      </c>
      <c r="F134" s="264"/>
      <c r="G134" s="135">
        <v>0</v>
      </c>
      <c r="H134" s="265"/>
      <c r="I134" s="180">
        <v>31120138337</v>
      </c>
      <c r="J134" s="265"/>
      <c r="K134" s="135">
        <v>0</v>
      </c>
      <c r="L134" s="265"/>
      <c r="M134" s="180">
        <v>0</v>
      </c>
    </row>
    <row r="135" spans="1:13" ht="20.100000000000001" customHeight="1">
      <c r="A135" s="168" t="s">
        <v>236</v>
      </c>
      <c r="E135" s="259">
        <v>28</v>
      </c>
      <c r="F135" s="264"/>
      <c r="G135" s="135">
        <v>-203799680</v>
      </c>
      <c r="H135" s="265"/>
      <c r="I135" s="180">
        <v>-123277229</v>
      </c>
      <c r="J135" s="265"/>
      <c r="K135" s="154">
        <v>-191676849.32999998</v>
      </c>
      <c r="L135" s="265"/>
      <c r="M135" s="180">
        <v>-130754831</v>
      </c>
    </row>
    <row r="136" spans="1:13" ht="20.100000000000001" customHeight="1">
      <c r="A136" s="168" t="s">
        <v>229</v>
      </c>
      <c r="E136" s="259">
        <v>28</v>
      </c>
      <c r="F136" s="264"/>
      <c r="G136" s="135">
        <v>-3000000000</v>
      </c>
      <c r="H136" s="265"/>
      <c r="I136" s="180">
        <v>0</v>
      </c>
      <c r="J136" s="265"/>
      <c r="K136" s="135">
        <v>-3000000000</v>
      </c>
      <c r="L136" s="265"/>
      <c r="M136" s="180">
        <v>0</v>
      </c>
    </row>
    <row r="137" spans="1:13" ht="20.100000000000001" customHeight="1">
      <c r="A137" s="264" t="s">
        <v>171</v>
      </c>
      <c r="E137" s="259"/>
      <c r="F137" s="264"/>
      <c r="G137" s="135">
        <v>-1050670607</v>
      </c>
      <c r="H137" s="265"/>
      <c r="I137" s="180">
        <v>-1159447984</v>
      </c>
      <c r="J137" s="265"/>
      <c r="K137" s="154">
        <v>-999966175</v>
      </c>
      <c r="L137" s="265"/>
      <c r="M137" s="180">
        <v>-1152071041</v>
      </c>
    </row>
    <row r="138" spans="1:13" ht="20.100000000000001" customHeight="1">
      <c r="A138" s="264" t="s">
        <v>234</v>
      </c>
      <c r="E138" s="341">
        <v>15</v>
      </c>
      <c r="F138" s="264"/>
      <c r="G138" s="125">
        <v>-95515640</v>
      </c>
      <c r="H138" s="265"/>
      <c r="I138" s="181">
        <v>-441921008</v>
      </c>
      <c r="J138" s="265"/>
      <c r="K138" s="172">
        <v>0</v>
      </c>
      <c r="L138" s="265"/>
      <c r="M138" s="181">
        <v>0</v>
      </c>
    </row>
    <row r="139" spans="1:13" ht="8.1" customHeight="1">
      <c r="F139" s="247"/>
      <c r="G139" s="276"/>
      <c r="H139" s="277"/>
      <c r="I139" s="255"/>
      <c r="J139" s="255"/>
      <c r="K139" s="276"/>
      <c r="L139" s="255"/>
      <c r="M139" s="255"/>
    </row>
    <row r="140" spans="1:13" ht="20.100000000000001" customHeight="1">
      <c r="A140" s="171" t="s">
        <v>341</v>
      </c>
      <c r="E140" s="259"/>
      <c r="F140" s="264"/>
      <c r="G140" s="125">
        <f>SUM(G121:G138)</f>
        <v>8245447547</v>
      </c>
      <c r="H140" s="265"/>
      <c r="I140" s="278">
        <f>SUM(I121:I138)</f>
        <v>20575473837</v>
      </c>
      <c r="J140" s="265"/>
      <c r="K140" s="125">
        <f>SUM(K121:K138)</f>
        <v>6695257666.6700001</v>
      </c>
      <c r="L140" s="265"/>
      <c r="M140" s="278">
        <f>SUM(M121:M138)</f>
        <v>19576662404</v>
      </c>
    </row>
    <row r="141" spans="1:13" ht="20.100000000000001" customHeight="1">
      <c r="A141" s="171"/>
      <c r="E141" s="259"/>
      <c r="F141" s="264"/>
      <c r="G141" s="121"/>
      <c r="H141" s="336"/>
      <c r="I141" s="16"/>
      <c r="J141" s="336"/>
      <c r="K141" s="121"/>
      <c r="L141" s="336"/>
      <c r="M141" s="16"/>
    </row>
    <row r="142" spans="1:13" ht="20.100000000000001" customHeight="1">
      <c r="A142" s="281" t="s">
        <v>235</v>
      </c>
      <c r="E142" s="259"/>
      <c r="F142" s="264"/>
      <c r="G142" s="266">
        <f>G53+G98+G140</f>
        <v>-24587396411.601616</v>
      </c>
      <c r="H142" s="265"/>
      <c r="I142" s="265">
        <f>SUM(I140,I98,I53)</f>
        <v>-24480031498.815506</v>
      </c>
      <c r="J142" s="265"/>
      <c r="K142" s="266">
        <f>K140+K98+K53</f>
        <v>-24128120978.450001</v>
      </c>
      <c r="L142" s="265"/>
      <c r="M142" s="265">
        <f>SUM(M140,M98,M53)</f>
        <v>-26659395147.510002</v>
      </c>
    </row>
    <row r="143" spans="1:13" ht="20.100000000000001" customHeight="1">
      <c r="A143" s="168" t="s">
        <v>324</v>
      </c>
      <c r="E143" s="259"/>
      <c r="F143" s="264"/>
      <c r="G143" s="266">
        <v>53243895741</v>
      </c>
      <c r="H143" s="265"/>
      <c r="I143" s="265">
        <v>74854227157</v>
      </c>
      <c r="J143" s="265"/>
      <c r="K143" s="266">
        <v>47642862760.410004</v>
      </c>
      <c r="L143" s="265"/>
      <c r="M143" s="265">
        <v>71466021276.999985</v>
      </c>
    </row>
    <row r="144" spans="1:13" ht="20.100000000000001" customHeight="1">
      <c r="A144" s="167" t="s">
        <v>120</v>
      </c>
      <c r="E144" s="259"/>
      <c r="F144" s="264"/>
      <c r="G144" s="125">
        <v>1039435992</v>
      </c>
      <c r="H144" s="265"/>
      <c r="I144" s="278">
        <v>2869700083</v>
      </c>
      <c r="J144" s="265"/>
      <c r="K144" s="125">
        <v>1085189682.8199999</v>
      </c>
      <c r="L144" s="265"/>
      <c r="M144" s="278">
        <v>2836236631</v>
      </c>
    </row>
    <row r="145" spans="1:13" ht="8.1" customHeight="1">
      <c r="F145" s="247"/>
      <c r="G145" s="121"/>
      <c r="H145" s="16"/>
      <c r="I145" s="255"/>
      <c r="J145" s="255"/>
      <c r="K145" s="276"/>
      <c r="L145" s="255"/>
      <c r="M145" s="255"/>
    </row>
    <row r="146" spans="1:13" ht="20.100000000000001" customHeight="1" thickBot="1">
      <c r="A146" s="258" t="s">
        <v>325</v>
      </c>
      <c r="E146" s="29">
        <v>10</v>
      </c>
      <c r="F146" s="16"/>
      <c r="G146" s="282">
        <f>SUM(G142:G144)</f>
        <v>29695935321.398384</v>
      </c>
      <c r="H146" s="16"/>
      <c r="I146" s="283">
        <f>SUM(I142:I144)</f>
        <v>53243895741.184494</v>
      </c>
      <c r="J146" s="265"/>
      <c r="K146" s="282">
        <f>SUM(K142:K144)</f>
        <v>24599931464.780003</v>
      </c>
      <c r="L146" s="265"/>
      <c r="M146" s="351">
        <f>SUM(M142:M144)</f>
        <v>47642862760.489983</v>
      </c>
    </row>
    <row r="147" spans="1:13" ht="20.100000000000001" customHeight="1" thickTop="1">
      <c r="E147" s="163"/>
      <c r="F147" s="247"/>
      <c r="G147" s="257"/>
      <c r="H147" s="247"/>
      <c r="I147" s="248"/>
      <c r="J147" s="248"/>
      <c r="K147" s="257"/>
      <c r="L147" s="248"/>
      <c r="M147" s="248"/>
    </row>
    <row r="148" spans="1:13" ht="20.100000000000001" customHeight="1">
      <c r="A148" s="258" t="s">
        <v>196</v>
      </c>
      <c r="E148" s="259"/>
      <c r="F148" s="264"/>
      <c r="G148" s="266"/>
      <c r="H148" s="265"/>
      <c r="I148" s="265"/>
      <c r="J148" s="265"/>
      <c r="K148" s="266"/>
      <c r="L148" s="265"/>
      <c r="M148" s="265"/>
    </row>
    <row r="149" spans="1:13" ht="20.100000000000001" customHeight="1">
      <c r="A149" s="264" t="s">
        <v>48</v>
      </c>
      <c r="B149" s="169" t="s">
        <v>215</v>
      </c>
      <c r="E149" s="259"/>
      <c r="F149" s="264"/>
      <c r="G149" s="266">
        <v>721630</v>
      </c>
      <c r="H149" s="265"/>
      <c r="I149" s="265">
        <v>809135</v>
      </c>
      <c r="J149" s="265"/>
      <c r="K149" s="266">
        <v>230000</v>
      </c>
      <c r="L149" s="265"/>
      <c r="M149" s="265">
        <v>210000</v>
      </c>
    </row>
    <row r="150" spans="1:13" ht="20.100000000000001" customHeight="1">
      <c r="A150" s="264" t="s">
        <v>48</v>
      </c>
      <c r="B150" s="169" t="s">
        <v>281</v>
      </c>
      <c r="E150" s="259"/>
      <c r="F150" s="264"/>
      <c r="G150" s="271">
        <v>29695213691</v>
      </c>
      <c r="H150" s="265"/>
      <c r="I150" s="270">
        <v>53243086606</v>
      </c>
      <c r="J150" s="265"/>
      <c r="K150" s="271">
        <v>24599701465</v>
      </c>
      <c r="L150" s="265"/>
      <c r="M150" s="270">
        <v>47642652760.489983</v>
      </c>
    </row>
    <row r="151" spans="1:13" ht="8.1" customHeight="1">
      <c r="E151" s="163"/>
      <c r="F151" s="247"/>
      <c r="G151" s="276"/>
      <c r="H151" s="277"/>
      <c r="I151" s="255"/>
      <c r="J151" s="255"/>
      <c r="K151" s="276"/>
      <c r="L151" s="255"/>
      <c r="M151" s="255"/>
    </row>
    <row r="152" spans="1:13" ht="20.100000000000001" customHeight="1" thickBot="1">
      <c r="A152" s="264"/>
      <c r="E152" s="259"/>
      <c r="F152" s="264"/>
      <c r="G152" s="282">
        <f>G149+G150</f>
        <v>29695935321</v>
      </c>
      <c r="H152" s="265"/>
      <c r="I152" s="283">
        <f>SUM(I149:I150)</f>
        <v>53243895741</v>
      </c>
      <c r="J152" s="265"/>
      <c r="K152" s="282">
        <f>SUM(K149:K150)</f>
        <v>24599931465</v>
      </c>
      <c r="L152" s="265"/>
      <c r="M152" s="283">
        <f>SUM(M149:M150)</f>
        <v>47642862760.489983</v>
      </c>
    </row>
    <row r="153" spans="1:13" ht="20.100000000000001" customHeight="1" thickTop="1">
      <c r="A153" s="264"/>
      <c r="E153" s="259"/>
      <c r="F153" s="264"/>
      <c r="G153" s="266"/>
      <c r="H153" s="265"/>
      <c r="I153" s="265"/>
      <c r="J153" s="265"/>
      <c r="K153" s="266"/>
      <c r="L153" s="265"/>
      <c r="M153" s="265"/>
    </row>
    <row r="154" spans="1:13" ht="20.100000000000001" customHeight="1">
      <c r="A154" s="247" t="s">
        <v>216</v>
      </c>
      <c r="E154" s="259"/>
      <c r="F154" s="264"/>
      <c r="G154" s="123"/>
      <c r="H154" s="265"/>
      <c r="I154" s="22"/>
      <c r="J154" s="265"/>
      <c r="K154" s="123"/>
      <c r="L154" s="265"/>
      <c r="M154" s="22"/>
    </row>
    <row r="155" spans="1:13" ht="20.100000000000001" customHeight="1">
      <c r="A155" s="169" t="s">
        <v>81</v>
      </c>
      <c r="E155" s="163"/>
      <c r="F155" s="247"/>
      <c r="G155" s="123">
        <v>2210974176</v>
      </c>
      <c r="H155" s="277"/>
      <c r="I155" s="275">
        <v>2024254747</v>
      </c>
      <c r="J155" s="255"/>
      <c r="K155" s="135">
        <v>1706996709</v>
      </c>
      <c r="L155" s="255"/>
      <c r="M155" s="279">
        <v>1997721524</v>
      </c>
    </row>
    <row r="156" spans="1:13" ht="20.100000000000001" customHeight="1">
      <c r="A156" s="169" t="s">
        <v>82</v>
      </c>
      <c r="E156" s="163"/>
      <c r="F156" s="247"/>
      <c r="G156" s="135">
        <v>167265347</v>
      </c>
      <c r="H156" s="275"/>
      <c r="I156" s="275">
        <v>324176404</v>
      </c>
      <c r="J156" s="275"/>
      <c r="K156" s="274">
        <v>0</v>
      </c>
      <c r="L156" s="255"/>
      <c r="M156" s="275">
        <v>0</v>
      </c>
    </row>
    <row r="157" spans="1:13" ht="20.100000000000001" customHeight="1">
      <c r="A157" s="169" t="s">
        <v>217</v>
      </c>
      <c r="E157" s="163"/>
      <c r="F157" s="247"/>
      <c r="G157" s="266">
        <v>4000653888</v>
      </c>
      <c r="H157" s="265"/>
      <c r="I157" s="275">
        <v>629378889</v>
      </c>
      <c r="J157" s="265"/>
      <c r="K157" s="266">
        <v>3958651509.6900001</v>
      </c>
      <c r="L157" s="265"/>
      <c r="M157" s="265">
        <v>457859567</v>
      </c>
    </row>
    <row r="158" spans="1:13" ht="20.100000000000001" customHeight="1">
      <c r="A158" s="169" t="s">
        <v>302</v>
      </c>
      <c r="E158" s="161">
        <v>42</v>
      </c>
      <c r="F158" s="247"/>
      <c r="G158" s="266">
        <v>129726137</v>
      </c>
      <c r="H158" s="265"/>
      <c r="I158" s="275">
        <v>0</v>
      </c>
      <c r="J158" s="265"/>
      <c r="K158" s="266">
        <v>0</v>
      </c>
      <c r="L158" s="265"/>
      <c r="M158" s="265">
        <v>0</v>
      </c>
    </row>
    <row r="159" spans="1:13" ht="20.100000000000001" customHeight="1">
      <c r="E159" s="163"/>
      <c r="F159" s="247"/>
      <c r="G159" s="284"/>
      <c r="H159" s="284"/>
      <c r="I159" s="28"/>
      <c r="J159" s="284"/>
      <c r="K159" s="284"/>
      <c r="L159" s="265"/>
      <c r="M159" s="265"/>
    </row>
    <row r="160" spans="1:13" ht="20.100000000000001" customHeight="1">
      <c r="E160" s="163"/>
      <c r="F160" s="247"/>
      <c r="G160" s="284"/>
      <c r="H160" s="284"/>
      <c r="I160" s="28"/>
      <c r="J160" s="284"/>
      <c r="K160" s="284"/>
      <c r="L160" s="265"/>
      <c r="M160" s="265"/>
    </row>
    <row r="161" spans="1:13" ht="20.100000000000001" customHeight="1">
      <c r="E161" s="163"/>
      <c r="F161" s="247"/>
      <c r="G161" s="284"/>
      <c r="H161" s="284"/>
      <c r="I161" s="28"/>
      <c r="J161" s="284"/>
      <c r="K161" s="284"/>
      <c r="L161" s="265"/>
      <c r="M161" s="265"/>
    </row>
    <row r="162" spans="1:13" ht="20.100000000000001" customHeight="1">
      <c r="E162" s="163"/>
      <c r="F162" s="247"/>
      <c r="G162" s="284"/>
      <c r="H162" s="284"/>
      <c r="I162" s="28"/>
      <c r="J162" s="284"/>
      <c r="K162" s="284"/>
      <c r="L162" s="265"/>
      <c r="M162" s="265"/>
    </row>
    <row r="163" spans="1:13" ht="20.100000000000001" customHeight="1">
      <c r="E163" s="163"/>
      <c r="F163" s="247"/>
      <c r="G163" s="284"/>
      <c r="H163" s="284"/>
      <c r="I163" s="28"/>
      <c r="J163" s="284"/>
      <c r="K163" s="284"/>
      <c r="L163" s="265"/>
      <c r="M163" s="265"/>
    </row>
    <row r="164" spans="1:13" ht="3.75" customHeight="1">
      <c r="E164" s="163"/>
      <c r="F164" s="247"/>
      <c r="G164" s="284"/>
      <c r="H164" s="284"/>
      <c r="I164" s="28"/>
      <c r="J164" s="284"/>
      <c r="K164" s="284"/>
      <c r="L164" s="265"/>
      <c r="M164" s="265"/>
    </row>
    <row r="165" spans="1:13" ht="22.15" customHeight="1">
      <c r="A165" s="253" t="str">
        <f>A57</f>
        <v>หมายเหตุประกอบงบการเงินรวมและงบการเงินเฉพาะกิจการเป็นส่วนหนึ่งของงบการเงินนี้</v>
      </c>
      <c r="B165" s="253"/>
      <c r="C165" s="253"/>
      <c r="D165" s="253"/>
      <c r="E165" s="347"/>
      <c r="F165" s="251"/>
      <c r="G165" s="270"/>
      <c r="H165" s="270"/>
      <c r="I165" s="332"/>
      <c r="J165" s="270"/>
      <c r="K165" s="270"/>
      <c r="L165" s="270"/>
      <c r="M165" s="270"/>
    </row>
    <row r="166" spans="1:13" ht="20.100000000000001" customHeight="1">
      <c r="E166" s="163"/>
      <c r="F166" s="247"/>
      <c r="G166" s="265"/>
      <c r="H166" s="265"/>
      <c r="I166" s="275"/>
      <c r="J166" s="265"/>
      <c r="K166" s="265"/>
      <c r="L166" s="265"/>
      <c r="M166" s="265"/>
    </row>
    <row r="167" spans="1:13" ht="20.100000000000001" customHeight="1">
      <c r="E167" s="163"/>
      <c r="F167" s="247"/>
      <c r="G167" s="265"/>
      <c r="H167" s="265"/>
      <c r="I167" s="275"/>
      <c r="J167" s="265"/>
      <c r="K167" s="265"/>
      <c r="L167" s="265"/>
      <c r="M167" s="265"/>
    </row>
    <row r="168" spans="1:13" ht="20.100000000000001" customHeight="1">
      <c r="E168" s="163"/>
      <c r="F168" s="247"/>
      <c r="G168" s="265"/>
      <c r="H168" s="265"/>
      <c r="I168" s="275"/>
      <c r="J168" s="265"/>
      <c r="K168" s="265"/>
      <c r="L168" s="265"/>
      <c r="M168" s="265"/>
    </row>
    <row r="169" spans="1:13" ht="20.100000000000001" customHeight="1">
      <c r="E169" s="163"/>
      <c r="F169" s="247"/>
      <c r="G169" s="265"/>
      <c r="H169" s="265"/>
      <c r="I169" s="275"/>
      <c r="J169" s="265"/>
      <c r="K169" s="265"/>
      <c r="L169" s="265"/>
      <c r="M169" s="265"/>
    </row>
    <row r="170" spans="1:13" ht="20.100000000000001" customHeight="1">
      <c r="E170" s="163"/>
      <c r="F170" s="247"/>
      <c r="G170" s="265"/>
      <c r="H170" s="265"/>
      <c r="I170" s="275"/>
      <c r="J170" s="265"/>
      <c r="K170" s="265"/>
      <c r="L170" s="265"/>
      <c r="M170" s="265"/>
    </row>
    <row r="171" spans="1:13" ht="20.100000000000001" customHeight="1">
      <c r="E171" s="163"/>
      <c r="F171" s="247"/>
      <c r="G171" s="265"/>
      <c r="H171" s="265"/>
      <c r="I171" s="275"/>
      <c r="J171" s="265"/>
      <c r="K171" s="265"/>
      <c r="L171" s="265"/>
      <c r="M171" s="265"/>
    </row>
    <row r="172" spans="1:13" ht="20.100000000000001" customHeight="1">
      <c r="E172" s="163"/>
      <c r="F172" s="247"/>
      <c r="G172" s="265"/>
      <c r="H172" s="265"/>
      <c r="I172" s="275"/>
      <c r="J172" s="265"/>
      <c r="K172" s="265"/>
      <c r="L172" s="265"/>
      <c r="M172" s="265"/>
    </row>
    <row r="173" spans="1:13" ht="20.100000000000001" customHeight="1">
      <c r="E173" s="163"/>
      <c r="F173" s="247"/>
      <c r="G173" s="265"/>
      <c r="H173" s="265"/>
      <c r="I173" s="275"/>
      <c r="J173" s="265"/>
      <c r="K173" s="265"/>
      <c r="L173" s="265"/>
      <c r="M173" s="265"/>
    </row>
    <row r="174" spans="1:13" ht="20.100000000000001" customHeight="1">
      <c r="E174" s="163"/>
      <c r="F174" s="247"/>
      <c r="G174" s="265"/>
      <c r="H174" s="265"/>
      <c r="I174" s="275"/>
      <c r="J174" s="265"/>
      <c r="K174" s="265"/>
      <c r="L174" s="265"/>
      <c r="M174" s="265"/>
    </row>
    <row r="175" spans="1:13" ht="20.100000000000001" customHeight="1">
      <c r="E175" s="163"/>
      <c r="F175" s="247"/>
      <c r="G175" s="265"/>
      <c r="H175" s="265"/>
      <c r="I175" s="275"/>
      <c r="J175" s="265"/>
      <c r="K175" s="265"/>
      <c r="L175" s="265"/>
      <c r="M175" s="265"/>
    </row>
    <row r="176" spans="1:13" ht="20.100000000000001" customHeight="1">
      <c r="E176" s="163"/>
      <c r="F176" s="247"/>
      <c r="G176" s="265"/>
      <c r="H176" s="265"/>
      <c r="I176" s="275"/>
      <c r="J176" s="265"/>
      <c r="K176" s="265"/>
      <c r="L176" s="265"/>
      <c r="M176" s="265"/>
    </row>
    <row r="177" spans="1:13" ht="20.100000000000001" customHeight="1">
      <c r="E177" s="163"/>
      <c r="F177" s="247"/>
      <c r="G177" s="265"/>
      <c r="H177" s="265"/>
      <c r="I177" s="275"/>
      <c r="J177" s="265"/>
      <c r="K177" s="265"/>
      <c r="L177" s="265"/>
      <c r="M177" s="265"/>
    </row>
    <row r="178" spans="1:13" ht="20.100000000000001" customHeight="1">
      <c r="E178" s="163"/>
      <c r="F178" s="247"/>
      <c r="G178" s="265"/>
      <c r="H178" s="265"/>
      <c r="I178" s="275"/>
      <c r="J178" s="265"/>
      <c r="K178" s="265"/>
      <c r="L178" s="265"/>
      <c r="M178" s="265"/>
    </row>
    <row r="179" spans="1:13" ht="20.100000000000001" customHeight="1">
      <c r="E179" s="163"/>
      <c r="F179" s="247"/>
      <c r="G179" s="265"/>
      <c r="H179" s="265"/>
      <c r="I179" s="275"/>
      <c r="J179" s="265"/>
      <c r="K179" s="265"/>
      <c r="L179" s="265"/>
      <c r="M179" s="265"/>
    </row>
    <row r="180" spans="1:13" ht="20.100000000000001" customHeight="1">
      <c r="E180" s="163"/>
      <c r="F180" s="247"/>
      <c r="G180" s="265"/>
      <c r="H180" s="265"/>
      <c r="I180" s="275"/>
      <c r="J180" s="265"/>
      <c r="K180" s="265"/>
      <c r="L180" s="265"/>
      <c r="M180" s="265"/>
    </row>
    <row r="181" spans="1:13" ht="20.100000000000001" customHeight="1">
      <c r="E181" s="163"/>
      <c r="F181" s="247"/>
      <c r="G181" s="265"/>
      <c r="H181" s="265"/>
      <c r="I181" s="275"/>
      <c r="J181" s="265"/>
      <c r="K181" s="265"/>
      <c r="L181" s="265"/>
      <c r="M181" s="265"/>
    </row>
    <row r="182" spans="1:13" ht="20.100000000000001" customHeight="1">
      <c r="E182" s="163"/>
      <c r="F182" s="247"/>
      <c r="G182" s="265"/>
      <c r="H182" s="265"/>
      <c r="I182" s="275"/>
      <c r="J182" s="265"/>
      <c r="K182" s="265"/>
      <c r="L182" s="265"/>
      <c r="M182" s="265"/>
    </row>
    <row r="183" spans="1:13" ht="20.100000000000001" customHeight="1">
      <c r="E183" s="163"/>
      <c r="F183" s="247"/>
      <c r="G183" s="265"/>
      <c r="H183" s="265"/>
      <c r="I183" s="275"/>
      <c r="J183" s="265"/>
      <c r="K183" s="265"/>
      <c r="L183" s="265"/>
      <c r="M183" s="265"/>
    </row>
    <row r="184" spans="1:13" ht="20.100000000000001" customHeight="1">
      <c r="E184" s="163"/>
      <c r="F184" s="247"/>
      <c r="G184" s="265"/>
      <c r="H184" s="265"/>
      <c r="I184" s="275"/>
      <c r="J184" s="265"/>
      <c r="K184" s="265"/>
      <c r="L184" s="265"/>
      <c r="M184" s="265"/>
    </row>
    <row r="185" spans="1:13" ht="20.100000000000001" customHeight="1">
      <c r="E185" s="163"/>
      <c r="F185" s="247"/>
      <c r="G185" s="265"/>
      <c r="H185" s="265"/>
      <c r="I185" s="275"/>
      <c r="J185" s="265"/>
      <c r="K185" s="265"/>
      <c r="L185" s="265"/>
      <c r="M185" s="265"/>
    </row>
    <row r="186" spans="1:13" ht="20.100000000000001" customHeight="1">
      <c r="E186" s="163"/>
      <c r="F186" s="247"/>
      <c r="G186" s="265"/>
      <c r="H186" s="265"/>
      <c r="I186" s="275"/>
      <c r="J186" s="265"/>
      <c r="K186" s="265"/>
      <c r="L186" s="265"/>
      <c r="M186" s="265"/>
    </row>
    <row r="187" spans="1:13" ht="19.149999999999999" customHeight="1">
      <c r="E187" s="163"/>
      <c r="F187" s="247"/>
      <c r="G187" s="265"/>
      <c r="H187" s="265"/>
      <c r="I187" s="275"/>
      <c r="J187" s="265"/>
      <c r="K187" s="265"/>
      <c r="L187" s="265"/>
      <c r="M187" s="265"/>
    </row>
    <row r="188" spans="1:13" ht="19.149999999999999" customHeight="1">
      <c r="E188" s="163"/>
      <c r="F188" s="247"/>
      <c r="G188" s="265"/>
      <c r="H188" s="265"/>
      <c r="I188" s="275"/>
      <c r="J188" s="265"/>
      <c r="K188" s="265"/>
      <c r="L188" s="265"/>
      <c r="M188" s="265"/>
    </row>
    <row r="189" spans="1:13" ht="19.149999999999999" customHeight="1">
      <c r="E189" s="163"/>
      <c r="F189" s="247"/>
      <c r="G189" s="265"/>
      <c r="H189" s="265"/>
      <c r="I189" s="275"/>
      <c r="J189" s="265"/>
      <c r="K189" s="265"/>
      <c r="L189" s="265"/>
      <c r="M189" s="265"/>
    </row>
    <row r="190" spans="1:13" ht="19.149999999999999" customHeight="1">
      <c r="E190" s="163"/>
      <c r="F190" s="247"/>
      <c r="G190" s="265"/>
      <c r="H190" s="265"/>
      <c r="I190" s="275"/>
      <c r="J190" s="265"/>
      <c r="K190" s="265"/>
      <c r="L190" s="265"/>
      <c r="M190" s="265"/>
    </row>
    <row r="191" spans="1:13" s="339" customFormat="1" ht="22.15" customHeight="1">
      <c r="A191" s="335"/>
      <c r="B191" s="335"/>
      <c r="C191" s="335"/>
      <c r="D191" s="335"/>
      <c r="E191" s="337"/>
      <c r="F191" s="338"/>
      <c r="G191" s="335"/>
      <c r="H191" s="338"/>
      <c r="I191" s="337"/>
      <c r="J191" s="337"/>
      <c r="K191" s="335"/>
      <c r="L191" s="338"/>
      <c r="M191" s="335"/>
    </row>
  </sheetData>
  <mergeCells count="6">
    <mergeCell ref="G5:I5"/>
    <mergeCell ref="K5:M5"/>
    <mergeCell ref="G62:I62"/>
    <mergeCell ref="K62:M62"/>
    <mergeCell ref="G115:I115"/>
    <mergeCell ref="K115:M115"/>
  </mergeCells>
  <pageMargins left="0.8" right="0.5" top="0.5" bottom="0.6" header="0.49" footer="0.4"/>
  <pageSetup paperSize="9" scale="80" firstPageNumber="13" orientation="portrait" useFirstPageNumber="1" horizontalDpi="1200" verticalDpi="1200" r:id="rId1"/>
  <headerFooter>
    <oddHeader xml:space="preserve">&amp;C
</oddHeader>
    <oddFooter>&amp;R&amp;13&amp;P</oddFooter>
  </headerFooter>
  <rowBreaks count="2" manualBreakCount="2">
    <brk id="57" max="16383" man="1"/>
    <brk id="110" max="16383" man="1"/>
  </rowBreaks>
  <customProperties>
    <customPr name="EpmWorksheetKeyString_GU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 6-8</vt:lpstr>
      <vt:lpstr>TH 9-10</vt:lpstr>
      <vt:lpstr>TH 11-consol</vt:lpstr>
      <vt:lpstr>TH 12-company</vt:lpstr>
      <vt:lpstr>TH13-15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</dc:creator>
  <cp:lastModifiedBy>Budsakorn Saengwattanapan</cp:lastModifiedBy>
  <cp:lastPrinted>2022-02-15T02:15:28Z</cp:lastPrinted>
  <dcterms:created xsi:type="dcterms:W3CDTF">2002-05-16T10:15:10Z</dcterms:created>
  <dcterms:modified xsi:type="dcterms:W3CDTF">2022-02-15T02:15:37Z</dcterms:modified>
</cp:coreProperties>
</file>