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FPIR\ELCID\2565_2022\Draft\FS 4Q2021\FS\EN\"/>
    </mc:Choice>
  </mc:AlternateContent>
  <bookViews>
    <workbookView xWindow="-120" yWindow="-120" windowWidth="24240" windowHeight="13140" tabRatio="748" activeTab="3"/>
  </bookViews>
  <sheets>
    <sheet name="EN 6-8" sheetId="47" r:id="rId1"/>
    <sheet name="EN 9-10" sheetId="48" r:id="rId2"/>
    <sheet name="EN 11-consol" sheetId="44" r:id="rId3"/>
    <sheet name="EN 12-company" sheetId="45" r:id="rId4"/>
    <sheet name="EN 13-15" sheetId="50" r:id="rId5"/>
  </sheets>
  <definedNames>
    <definedName name="__FDS_HYPERLINK_TOGGLE_STATE__" hidden="1">"ON"</definedName>
    <definedName name="_Order1" hidden="1">255</definedName>
    <definedName name="_Order2" hidden="1">255</definedName>
    <definedName name="anscount" hidden="1">2</definedName>
    <definedName name="HIEU" localSheetId="2" hidden="1">{"'Sheet1'!$L$16"}</definedName>
    <definedName name="HIEU" localSheetId="3" hidden="1">{"'Sheet1'!$L$16"}</definedName>
    <definedName name="HIEU" localSheetId="4" hidden="1">{"'Sheet1'!$L$16"}</definedName>
    <definedName name="HIEU" hidden="1">{"'Sheet1'!$L$16"}</definedName>
    <definedName name="HTML_CodePage" hidden="1">950</definedName>
    <definedName name="HTML_Control" localSheetId="2" hidden="1">{"'Sheet1'!$L$16"}</definedName>
    <definedName name="HTML_Control" localSheetId="3" hidden="1">{"'Sheet1'!$L$16"}</definedName>
    <definedName name="HTML_Control" localSheetId="4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2" hidden="1">{"'Sheet1'!$L$16"}</definedName>
    <definedName name="huy" localSheetId="3" hidden="1">{"'Sheet1'!$L$16"}</definedName>
    <definedName name="huy" localSheetId="4" hidden="1">{"'Sheet1'!$L$16"}</definedName>
    <definedName name="huy" hidden="1">{"'Sheet1'!$L$16"}</definedName>
    <definedName name="_xlnm.Print_Area" localSheetId="2">'EN 11-consol'!$A$1:$AO$65</definedName>
    <definedName name="rebate" localSheetId="2" hidden="1">{"'Sheet1'!$L$16"}</definedName>
    <definedName name="rebate" localSheetId="3" hidden="1">{"'Sheet1'!$L$16"}</definedName>
    <definedName name="rebate" localSheetId="4" hidden="1">{"'Sheet1'!$L$16"}</definedName>
    <definedName name="rebate" hidden="1">{"'Sheet1'!$L$16"}</definedName>
  </definedNames>
  <calcPr calcId="152511"/>
</workbook>
</file>

<file path=xl/calcChain.xml><?xml version="1.0" encoding="utf-8"?>
<calcChain xmlns="http://schemas.openxmlformats.org/spreadsheetml/2006/main">
  <c r="T41" i="45" l="1"/>
  <c r="L32" i="47"/>
  <c r="G47" i="50"/>
  <c r="AK51" i="44" l="1"/>
  <c r="AO51" i="44" s="1"/>
  <c r="AK50" i="44"/>
  <c r="AO50" i="44" s="1"/>
  <c r="AK48" i="44"/>
  <c r="AO48" i="44" s="1"/>
  <c r="W60" i="44"/>
  <c r="W23" i="44"/>
  <c r="W35" i="44" s="1"/>
  <c r="AK46" i="44"/>
  <c r="AO25" i="44" l="1"/>
  <c r="F109" i="48"/>
  <c r="AK45" i="44" l="1"/>
  <c r="AO45" i="44" s="1"/>
  <c r="AK42" i="44"/>
  <c r="AO42" i="44" s="1"/>
  <c r="L109" i="48"/>
  <c r="L117" i="48" s="1"/>
  <c r="J109" i="48"/>
  <c r="J117" i="48" s="1"/>
  <c r="H109" i="48"/>
  <c r="H117" i="48" s="1"/>
  <c r="F117" i="48"/>
  <c r="L44" i="48"/>
  <c r="J44" i="48"/>
  <c r="J52" i="48" s="1"/>
  <c r="H44" i="48"/>
  <c r="H52" i="48" s="1"/>
  <c r="F44" i="48"/>
  <c r="F52" i="48" s="1"/>
  <c r="L52" i="48" l="1"/>
  <c r="F15" i="48" l="1"/>
  <c r="F18" i="48" s="1"/>
  <c r="F30" i="48" s="1"/>
  <c r="F33" i="48" s="1"/>
  <c r="F37" i="48" s="1"/>
  <c r="F41" i="48" s="1"/>
  <c r="M155" i="50"/>
  <c r="K155" i="50"/>
  <c r="I155" i="50"/>
  <c r="G155" i="50"/>
  <c r="M130" i="50"/>
  <c r="K130" i="50"/>
  <c r="I130" i="50"/>
  <c r="G130" i="50"/>
  <c r="M108" i="50"/>
  <c r="K108" i="50"/>
  <c r="I108" i="50"/>
  <c r="G108" i="50"/>
  <c r="A65" i="50"/>
  <c r="A135" i="50" s="1"/>
  <c r="G38" i="50"/>
  <c r="G51" i="50" s="1"/>
  <c r="G55" i="50" s="1"/>
  <c r="Z34" i="45"/>
  <c r="AO46" i="44"/>
  <c r="L72" i="48"/>
  <c r="J72" i="48"/>
  <c r="F72" i="48"/>
  <c r="AK23" i="44"/>
  <c r="AO30" i="44"/>
  <c r="AO24" i="44"/>
  <c r="H99" i="48"/>
  <c r="L99" i="48"/>
  <c r="J99" i="48"/>
  <c r="F99" i="48"/>
  <c r="L86" i="48"/>
  <c r="J86" i="48"/>
  <c r="H86" i="48"/>
  <c r="F86" i="48"/>
  <c r="A63" i="48"/>
  <c r="A3" i="44" s="1"/>
  <c r="A3" i="45" s="1"/>
  <c r="A3" i="50" s="1"/>
  <c r="A66" i="50" s="1"/>
  <c r="A136" i="50" s="1"/>
  <c r="L15" i="48"/>
  <c r="L18" i="48" s="1"/>
  <c r="L30" i="48" s="1"/>
  <c r="L33" i="48" s="1"/>
  <c r="L37" i="48" s="1"/>
  <c r="L41" i="48" s="1"/>
  <c r="M38" i="50" s="1"/>
  <c r="M51" i="50" s="1"/>
  <c r="M55" i="50" s="1"/>
  <c r="J15" i="48"/>
  <c r="J18" i="48" s="1"/>
  <c r="J30" i="48" s="1"/>
  <c r="J33" i="48" s="1"/>
  <c r="J37" i="48" s="1"/>
  <c r="J41" i="48" s="1"/>
  <c r="K38" i="50" s="1"/>
  <c r="K51" i="50" s="1"/>
  <c r="K55" i="50" s="1"/>
  <c r="H15" i="48"/>
  <c r="H18" i="48" s="1"/>
  <c r="A1" i="48"/>
  <c r="X41" i="45"/>
  <c r="H22" i="45"/>
  <c r="H30" i="45" s="1"/>
  <c r="X22" i="45"/>
  <c r="X30" i="45" s="1"/>
  <c r="T22" i="45"/>
  <c r="T30" i="45" s="1"/>
  <c r="V16" i="45"/>
  <c r="Z16" i="45" s="1"/>
  <c r="AG60" i="44"/>
  <c r="Z39" i="45"/>
  <c r="Z35" i="45"/>
  <c r="V28" i="45"/>
  <c r="Z28" i="45" s="1"/>
  <c r="V26" i="45"/>
  <c r="Z26" i="45" s="1"/>
  <c r="V23" i="45"/>
  <c r="Z23" i="45" s="1"/>
  <c r="V19" i="45"/>
  <c r="Z19" i="45" s="1"/>
  <c r="R41" i="45"/>
  <c r="P41" i="45"/>
  <c r="L41" i="45"/>
  <c r="H41" i="45"/>
  <c r="F41" i="45"/>
  <c r="D41" i="45"/>
  <c r="AK55" i="44"/>
  <c r="AK40" i="44"/>
  <c r="AO40" i="44" s="1"/>
  <c r="AK44" i="44"/>
  <c r="AO44" i="44" s="1"/>
  <c r="AK39" i="44"/>
  <c r="AO39" i="44" s="1"/>
  <c r="AI60" i="44"/>
  <c r="AE60" i="44"/>
  <c r="AC60" i="44"/>
  <c r="AA60" i="44"/>
  <c r="Y60" i="44"/>
  <c r="U60" i="44"/>
  <c r="S60" i="44"/>
  <c r="Q60" i="44"/>
  <c r="O60" i="44"/>
  <c r="M60" i="44"/>
  <c r="K60" i="44"/>
  <c r="I60" i="44"/>
  <c r="G60" i="44"/>
  <c r="E60" i="44"/>
  <c r="J32" i="47"/>
  <c r="F157" i="47"/>
  <c r="F162" i="47" s="1"/>
  <c r="J157" i="47"/>
  <c r="J162" i="47" s="1"/>
  <c r="L157" i="47"/>
  <c r="L162" i="47" s="1"/>
  <c r="F107" i="47"/>
  <c r="L107" i="47"/>
  <c r="L93" i="47"/>
  <c r="J93" i="47"/>
  <c r="F93" i="47"/>
  <c r="J52" i="47"/>
  <c r="F52" i="47"/>
  <c r="F32" i="47"/>
  <c r="L52" i="47"/>
  <c r="A2" i="45"/>
  <c r="AO20" i="44"/>
  <c r="AO18" i="44"/>
  <c r="A62" i="47"/>
  <c r="A122" i="47" s="1"/>
  <c r="R22" i="45"/>
  <c r="R30" i="45" s="1"/>
  <c r="N22" i="45"/>
  <c r="N30" i="45" s="1"/>
  <c r="N33" i="45" s="1"/>
  <c r="N41" i="45" s="1"/>
  <c r="L22" i="45"/>
  <c r="L30" i="45" s="1"/>
  <c r="J22" i="45"/>
  <c r="J30" i="45" s="1"/>
  <c r="J33" i="45" s="1"/>
  <c r="V33" i="45" s="1"/>
  <c r="V41" i="45" s="1"/>
  <c r="Z41" i="45" s="1"/>
  <c r="F22" i="45"/>
  <c r="F30" i="45" s="1"/>
  <c r="V18" i="45"/>
  <c r="Z18" i="45" s="1"/>
  <c r="D22" i="45"/>
  <c r="D30" i="45" s="1"/>
  <c r="AG23" i="44"/>
  <c r="AG35" i="44" s="1"/>
  <c r="AM23" i="44"/>
  <c r="AM35" i="44" s="1"/>
  <c r="AE23" i="44"/>
  <c r="AE35" i="44" s="1"/>
  <c r="AC23" i="44"/>
  <c r="AC35" i="44" s="1"/>
  <c r="AA23" i="44"/>
  <c r="AA35" i="44" s="1"/>
  <c r="U23" i="44"/>
  <c r="U35" i="44" s="1"/>
  <c r="S23" i="44"/>
  <c r="S35" i="44" s="1"/>
  <c r="Q23" i="44"/>
  <c r="Q35" i="44" s="1"/>
  <c r="O23" i="44"/>
  <c r="O35" i="44" s="1"/>
  <c r="M23" i="44"/>
  <c r="M35" i="44" s="1"/>
  <c r="K23" i="44"/>
  <c r="K35" i="44" s="1"/>
  <c r="I23" i="44"/>
  <c r="I35" i="44" s="1"/>
  <c r="G23" i="44"/>
  <c r="G35" i="44" s="1"/>
  <c r="E23" i="44"/>
  <c r="E35" i="44" s="1"/>
  <c r="Y23" i="44"/>
  <c r="Y35" i="44" s="1"/>
  <c r="H157" i="47"/>
  <c r="H162" i="47" s="1"/>
  <c r="J107" i="47"/>
  <c r="H107" i="47"/>
  <c r="A61" i="47"/>
  <c r="A121" i="47" s="1"/>
  <c r="A63" i="47"/>
  <c r="A120" i="47"/>
  <c r="A123" i="47"/>
  <c r="A180" i="47"/>
  <c r="AI23" i="44"/>
  <c r="AI35" i="44" s="1"/>
  <c r="AM60" i="44"/>
  <c r="AK57" i="44"/>
  <c r="AO57" i="44" s="1"/>
  <c r="H93" i="47"/>
  <c r="H32" i="47"/>
  <c r="H52" i="47"/>
  <c r="P22" i="45"/>
  <c r="P30" i="45" s="1"/>
  <c r="Z38" i="45"/>
  <c r="H72" i="48"/>
  <c r="J41" i="45" l="1"/>
  <c r="Z33" i="45"/>
  <c r="H30" i="48"/>
  <c r="H33" i="48" s="1"/>
  <c r="H37" i="48" s="1"/>
  <c r="H41" i="48" s="1"/>
  <c r="I38" i="50" s="1"/>
  <c r="I51" i="50" s="1"/>
  <c r="I55" i="50" s="1"/>
  <c r="A61" i="48"/>
  <c r="A1" i="44"/>
  <c r="A1" i="45" s="1"/>
  <c r="A1" i="50" s="1"/>
  <c r="A64" i="50" s="1"/>
  <c r="A134" i="50" s="1"/>
  <c r="A60" i="48"/>
  <c r="A120" i="48" s="1"/>
  <c r="A65" i="44" s="1"/>
  <c r="A54" i="45" s="1"/>
  <c r="A63" i="50" s="1"/>
  <c r="A133" i="50" s="1"/>
  <c r="A196" i="50" s="1"/>
  <c r="AK35" i="44"/>
  <c r="AO23" i="44"/>
  <c r="AK60" i="44"/>
  <c r="L54" i="47"/>
  <c r="H109" i="47"/>
  <c r="H164" i="47" s="1"/>
  <c r="L109" i="47"/>
  <c r="L164" i="47" s="1"/>
  <c r="J109" i="47"/>
  <c r="J164" i="47" s="1"/>
  <c r="H54" i="47"/>
  <c r="F102" i="48"/>
  <c r="F106" i="48" s="1"/>
  <c r="F54" i="47"/>
  <c r="K145" i="50"/>
  <c r="K149" i="50" s="1"/>
  <c r="M145" i="50"/>
  <c r="M149" i="50" s="1"/>
  <c r="I145" i="50"/>
  <c r="I149" i="50" s="1"/>
  <c r="G145" i="50"/>
  <c r="G149" i="50" s="1"/>
  <c r="AO32" i="44"/>
  <c r="AO55" i="44"/>
  <c r="H102" i="48"/>
  <c r="H106" i="48" s="1"/>
  <c r="J102" i="48"/>
  <c r="J106" i="48" s="1"/>
  <c r="L102" i="48"/>
  <c r="L106" i="48" s="1"/>
  <c r="F109" i="47"/>
  <c r="F164" i="47" s="1"/>
  <c r="J54" i="47"/>
  <c r="V22" i="45"/>
  <c r="AO35" i="44" l="1"/>
  <c r="AO60" i="44"/>
  <c r="Z22" i="45"/>
  <c r="V30" i="45"/>
  <c r="Z30" i="45" s="1"/>
</calcChain>
</file>

<file path=xl/sharedStrings.xml><?xml version="1.0" encoding="utf-8"?>
<sst xmlns="http://schemas.openxmlformats.org/spreadsheetml/2006/main" count="538" uniqueCount="361">
  <si>
    <t xml:space="preserve">   ณ วันที่ 31 มีนาคม พ.ศ. 2563</t>
  </si>
  <si>
    <t>Thai Oil Public Company Limited</t>
  </si>
  <si>
    <t>Statement of Financial Position</t>
  </si>
  <si>
    <t>Notes</t>
  </si>
  <si>
    <t>Assets</t>
  </si>
  <si>
    <t>Current assets</t>
  </si>
  <si>
    <t>Cash and cash equivalents</t>
  </si>
  <si>
    <t>Deposits at financial institutions used as collaterals</t>
  </si>
  <si>
    <t xml:space="preserve">Short-term investments </t>
  </si>
  <si>
    <t>Trade accounts receivable, net</t>
  </si>
  <si>
    <t>Other receivables</t>
  </si>
  <si>
    <t>Current portion of finance lease receivables, net</t>
  </si>
  <si>
    <t>Current portion of long-term loans to related parties</t>
  </si>
  <si>
    <t>Receivables from oil fuel fund</t>
  </si>
  <si>
    <t>Short-term loans to related parties</t>
  </si>
  <si>
    <t>Inventories, net</t>
  </si>
  <si>
    <t>Derivative assets</t>
  </si>
  <si>
    <t>Prepaid corporate income tax</t>
  </si>
  <si>
    <t>Value added tax receivables</t>
  </si>
  <si>
    <t>Consolidated</t>
  </si>
  <si>
    <t>Separate</t>
  </si>
  <si>
    <t>31 December</t>
  </si>
  <si>
    <t>Total current assets</t>
  </si>
  <si>
    <t>Non-current assets</t>
  </si>
  <si>
    <t xml:space="preserve">Financial assets measured at fair value </t>
  </si>
  <si>
    <t>through profit or loss</t>
  </si>
  <si>
    <t>through other comprehensive income</t>
  </si>
  <si>
    <t xml:space="preserve">Investments in subsidiaries </t>
  </si>
  <si>
    <t>Finance lease receivables, net</t>
  </si>
  <si>
    <t>Investment properties, net</t>
  </si>
  <si>
    <t>Property, plant and equipment, net</t>
  </si>
  <si>
    <t>Right-of-use assets, net</t>
  </si>
  <si>
    <t>Goodwill</t>
  </si>
  <si>
    <t>Intangible assets, net</t>
  </si>
  <si>
    <t>Deferred tax assets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</si>
  <si>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</si>
  <si>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</si>
  <si>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</si>
  <si>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</si>
  <si>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</si>
  <si>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>Short-term loans from financial institutions</t>
  </si>
  <si>
    <t>Short-term loans from related parties</t>
  </si>
  <si>
    <t>Trade accounts payable</t>
  </si>
  <si>
    <t>Other payables</t>
  </si>
  <si>
    <t>Current portion of long-term loans</t>
  </si>
  <si>
    <t>from financial institutions, net</t>
  </si>
  <si>
    <t>Derivatives liabilities</t>
  </si>
  <si>
    <t>Current portion of debentures, net</t>
  </si>
  <si>
    <t>Current portion of lease liabilities, net</t>
  </si>
  <si>
    <t>Excise duty payables</t>
  </si>
  <si>
    <t>Income tax payables</t>
  </si>
  <si>
    <t>Total current liabilities</t>
  </si>
  <si>
    <t>Non-current liabilities</t>
  </si>
  <si>
    <t>Long-term loans from financial institutions, net</t>
  </si>
  <si>
    <t>Long-term loans from a third party</t>
  </si>
  <si>
    <t>Debentures, net</t>
  </si>
  <si>
    <t>Lease liabilities, net</t>
  </si>
  <si>
    <t>Deferred tax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</si>
  <si>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</si>
  <si>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</si>
  <si>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</si>
  <si>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</si>
  <si>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</si>
  <si>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</si>
  <si>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</si>
  <si>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 xml:space="preserve">- 2,040,027,873 ordinary shares </t>
  </si>
  <si>
    <t xml:space="preserve">  at par value of Baht 10 each</t>
  </si>
  <si>
    <t>Issued and paid-up share capital</t>
  </si>
  <si>
    <t xml:space="preserve">  at paid-up of Baht 10 each</t>
  </si>
  <si>
    <t>Share premium on ordinary shares</t>
  </si>
  <si>
    <t>Other deficits</t>
  </si>
  <si>
    <t xml:space="preserve">Retained earnings </t>
  </si>
  <si>
    <t>Appropriated</t>
  </si>
  <si>
    <t>- Legal reserve</t>
  </si>
  <si>
    <t>- Other reserves</t>
  </si>
  <si>
    <t>Unappropriated</t>
  </si>
  <si>
    <t>Other components of equity</t>
  </si>
  <si>
    <t>Equity attributable to the owners of the parent</t>
  </si>
  <si>
    <t>Non-controlling interests</t>
  </si>
  <si>
    <t>Total equity</t>
  </si>
  <si>
    <t>Total liabilities and equity</t>
  </si>
  <si>
    <t>Statement of Income</t>
  </si>
  <si>
    <t>Revenue from sales and services</t>
  </si>
  <si>
    <t>Subsidy from oil fuel fund</t>
  </si>
  <si>
    <t>Total revenue</t>
  </si>
  <si>
    <t>Cost of sales of goods and services</t>
  </si>
  <si>
    <t>Dividend income</t>
  </si>
  <si>
    <t>Other income</t>
  </si>
  <si>
    <t>Selling expenses</t>
  </si>
  <si>
    <t>Administrative expenses</t>
  </si>
  <si>
    <t>Finance costs</t>
  </si>
  <si>
    <t>Profit (loss) before income tax expense</t>
  </si>
  <si>
    <t>Income tax benefit (expense)</t>
  </si>
  <si>
    <t>Profit (loss) attributable to:</t>
  </si>
  <si>
    <t xml:space="preserve">   Owners of the parent</t>
  </si>
  <si>
    <t>- continuing operations</t>
  </si>
  <si>
    <t>- discontinued operations</t>
  </si>
  <si>
    <t>Statement of Comprehensive Income</t>
  </si>
  <si>
    <t>Other comprehensive income (expense)</t>
  </si>
  <si>
    <t>Cash flow hedges, net of tax</t>
  </si>
  <si>
    <t>Cost of hedging, net of tax</t>
  </si>
  <si>
    <t xml:space="preserve">Total items that will be reclassified </t>
  </si>
  <si>
    <t xml:space="preserve">   </t>
  </si>
  <si>
    <t>subsequently to profit or loss</t>
  </si>
  <si>
    <t xml:space="preserve">Items that will not be reclassified </t>
  </si>
  <si>
    <t>of post-employment benefit obligations, net of tax</t>
  </si>
  <si>
    <t xml:space="preserve">Total items that will not be reclassified </t>
  </si>
  <si>
    <t xml:space="preserve">    </t>
  </si>
  <si>
    <t>Owners of the parent</t>
  </si>
  <si>
    <t>Issued and</t>
  </si>
  <si>
    <t>paid-up</t>
  </si>
  <si>
    <t>Share</t>
  </si>
  <si>
    <t>share capital</t>
  </si>
  <si>
    <t>premium</t>
  </si>
  <si>
    <t>Other surpluses (deficits)</t>
  </si>
  <si>
    <t>Deficit from</t>
  </si>
  <si>
    <t>the change in</t>
  </si>
  <si>
    <t>restructuring</t>
  </si>
  <si>
    <t>the ownership</t>
  </si>
  <si>
    <t>under</t>
  </si>
  <si>
    <t>interests</t>
  </si>
  <si>
    <t>the net assets</t>
  </si>
  <si>
    <t>common control</t>
  </si>
  <si>
    <t>in subsidiaries</t>
  </si>
  <si>
    <t>in an associate</t>
  </si>
  <si>
    <t>Retained earnings</t>
  </si>
  <si>
    <t>Changes in</t>
  </si>
  <si>
    <t>Share of other</t>
  </si>
  <si>
    <t>Other</t>
  </si>
  <si>
    <t>fair value of</t>
  </si>
  <si>
    <t>Translation</t>
  </si>
  <si>
    <t>comprehensive</t>
  </si>
  <si>
    <t>available-for-sale</t>
  </si>
  <si>
    <t>of financial</t>
  </si>
  <si>
    <t>Cash flow</t>
  </si>
  <si>
    <t>Cost of</t>
  </si>
  <si>
    <t>income (expense)</t>
  </si>
  <si>
    <t>investments</t>
  </si>
  <si>
    <t>statements</t>
  </si>
  <si>
    <t>hedges</t>
  </si>
  <si>
    <t xml:space="preserve"> hedging</t>
  </si>
  <si>
    <t>of an associate</t>
  </si>
  <si>
    <t>Non-</t>
  </si>
  <si>
    <t>Total owners</t>
  </si>
  <si>
    <t>controlling</t>
  </si>
  <si>
    <t xml:space="preserve">Total </t>
  </si>
  <si>
    <t>of the parent</t>
  </si>
  <si>
    <t>equity</t>
  </si>
  <si>
    <t>Opening balance as at</t>
  </si>
  <si>
    <t>1 January 2020</t>
  </si>
  <si>
    <t>1 January 2020 - restated</t>
  </si>
  <si>
    <t>Dividend</t>
  </si>
  <si>
    <t xml:space="preserve">Other comprehensive  </t>
  </si>
  <si>
    <t xml:space="preserve">Closing balance as at </t>
  </si>
  <si>
    <t>1 January 2021</t>
  </si>
  <si>
    <t xml:space="preserve">Statement of Changes in Equity </t>
  </si>
  <si>
    <t xml:space="preserve">     reporting standards</t>
  </si>
  <si>
    <t xml:space="preserve">   1 January 2020 - restated</t>
  </si>
  <si>
    <t xml:space="preserve">   Other comprehensive income (expense)</t>
  </si>
  <si>
    <t xml:space="preserve"> premium</t>
  </si>
  <si>
    <t>fair value</t>
  </si>
  <si>
    <t>of available-for-</t>
  </si>
  <si>
    <t>sale investments</t>
  </si>
  <si>
    <t>Statement of Cash Flows</t>
  </si>
  <si>
    <t>Cash flows from operating activities</t>
  </si>
  <si>
    <t>Adjustments to reconcile profit (loss) to cash:</t>
  </si>
  <si>
    <t>inventories adjusted to net realisable value</t>
  </si>
  <si>
    <t xml:space="preserve">Depreciation and amortisation </t>
  </si>
  <si>
    <t>Share of profit of joint ventures and associates, net</t>
  </si>
  <si>
    <t>Gain from investment reclassification</t>
  </si>
  <si>
    <t>(Gain) loss from changes in fair value of derivatives</t>
  </si>
  <si>
    <t>Amortisation of advance receipts for land lease and others</t>
  </si>
  <si>
    <t>Income tax expense (benefit)</t>
  </si>
  <si>
    <t>Changes in operating assets and liabilities</t>
  </si>
  <si>
    <t>Trade accounts receivable</t>
  </si>
  <si>
    <t>Inventories</t>
  </si>
  <si>
    <t>Other non-current assets</t>
  </si>
  <si>
    <t>Proceeds from (repayment of) short-term investments, net</t>
  </si>
  <si>
    <t xml:space="preserve">Proceeds from disposal of financial assets measured </t>
  </si>
  <si>
    <t>Payments for short-term loans to related parties</t>
  </si>
  <si>
    <t>Proceeds from short-term loans to related parties</t>
  </si>
  <si>
    <t>Proceeds from long-term loans to</t>
  </si>
  <si>
    <t xml:space="preserve">   savings co-operative of employees</t>
  </si>
  <si>
    <t>Proceeds from disposal of property, plant and equipment</t>
  </si>
  <si>
    <t>Cash flows from financing activities</t>
  </si>
  <si>
    <t>Finance costs paid</t>
  </si>
  <si>
    <t>Dividends paid to non-controlling interests</t>
  </si>
  <si>
    <t>Proceeds from short-term loans from financial institutions</t>
  </si>
  <si>
    <t>Repayment of short-term loans from financial institutions</t>
  </si>
  <si>
    <t>Proceeds from long-term loans from financial institutions</t>
  </si>
  <si>
    <t>Repayment of long-term loans from financial institutions</t>
  </si>
  <si>
    <t>Repayment of principal of lease</t>
  </si>
  <si>
    <t>Effect of exchange rate changes</t>
  </si>
  <si>
    <t>Cash and cash equivalents are as follows:</t>
  </si>
  <si>
    <t>- Cash on hand</t>
  </si>
  <si>
    <t>Supplementary informations related to cash flow</t>
  </si>
  <si>
    <t>Payables on purchase of property, plant and equipment</t>
  </si>
  <si>
    <t>Payables on purchase of intangible assets</t>
  </si>
  <si>
    <t>Non-cash changes in right-of-use assets</t>
  </si>
  <si>
    <t>Dividends income</t>
  </si>
  <si>
    <t>Cash flows from investing activities</t>
  </si>
  <si>
    <t>Dividends received</t>
  </si>
  <si>
    <t>at fair value through other comprehensive income</t>
  </si>
  <si>
    <t xml:space="preserve">Gain (loss) from remeasurements </t>
  </si>
  <si>
    <t>(Restated)</t>
  </si>
  <si>
    <t xml:space="preserve">Deficit from business </t>
  </si>
  <si>
    <t>restructuring under</t>
  </si>
  <si>
    <t>Total comprehensive income</t>
  </si>
  <si>
    <t xml:space="preserve">Total comprehensive income </t>
  </si>
  <si>
    <t>Business restructuring under</t>
  </si>
  <si>
    <t xml:space="preserve">Total owners </t>
  </si>
  <si>
    <t xml:space="preserve">(Reversal of) expected credit loss  </t>
  </si>
  <si>
    <t>Payments for long-term loans to</t>
  </si>
  <si>
    <t>savings co-operative of employees</t>
  </si>
  <si>
    <t>Cash used in operating activities of discontinued operations</t>
  </si>
  <si>
    <t>Proceeds from short-term loans from related parties</t>
  </si>
  <si>
    <t>Proceeds from long-term loans from third parties</t>
  </si>
  <si>
    <t>Redemption of debenture</t>
  </si>
  <si>
    <t>Net cash used in investing activities</t>
  </si>
  <si>
    <t>(Re-presented)</t>
  </si>
  <si>
    <t>Surplus (deficit)</t>
  </si>
  <si>
    <t>from business</t>
  </si>
  <si>
    <t>expense</t>
  </si>
  <si>
    <t>control interests</t>
  </si>
  <si>
    <t>Business</t>
  </si>
  <si>
    <t xml:space="preserve"> restructuring</t>
  </si>
  <si>
    <t>under common</t>
  </si>
  <si>
    <t>Loss on write-off of property, plant and equipment</t>
  </si>
  <si>
    <t>Proceeds from long-term loans to related parties</t>
  </si>
  <si>
    <t>Repayment of  long-term loans from related parties</t>
  </si>
  <si>
    <t>Cash used in financing activities of discontinued operations</t>
  </si>
  <si>
    <t>Net decrease in cash and cash equivalents</t>
  </si>
  <si>
    <t>Share of other comprehensive income (expense)</t>
  </si>
  <si>
    <t>Business restructuring under common control</t>
  </si>
  <si>
    <t xml:space="preserve">Impact from the first time adoption of new financial </t>
  </si>
  <si>
    <t>from discontinued operations, net of tax</t>
  </si>
  <si>
    <t>from continuing operations, net of tax</t>
  </si>
  <si>
    <t>- legal reserves</t>
  </si>
  <si>
    <t>- other reserve</t>
  </si>
  <si>
    <t>from related parties, net</t>
  </si>
  <si>
    <t>Gross profit (loss)</t>
  </si>
  <si>
    <t>Other surplus held-for-sale</t>
  </si>
  <si>
    <t xml:space="preserve"> held-for-sale</t>
  </si>
  <si>
    <t>Equity attributable to the owners</t>
  </si>
  <si>
    <t>Payments for long-term loans to related parties</t>
  </si>
  <si>
    <t>Dividends paid to the shareholders of the parent</t>
  </si>
  <si>
    <t>Proceeds from debenture</t>
  </si>
  <si>
    <t>Gain on debt modification</t>
  </si>
  <si>
    <t>Cash generated from (used in) operating activities</t>
  </si>
  <si>
    <t>Income tax received (paid)</t>
  </si>
  <si>
    <t>Net cash generated from (used in) operating activities</t>
  </si>
  <si>
    <t>Payments for right-of-use assets</t>
  </si>
  <si>
    <t>Proceeds from long-term loans from related parties</t>
  </si>
  <si>
    <t>Investments in joint ventures and associates</t>
  </si>
  <si>
    <t>Disposal of investment</t>
  </si>
  <si>
    <t>Total comprehensive income (expense) attributable to:</t>
  </si>
  <si>
    <t>Proceeds from business restructuring</t>
  </si>
  <si>
    <t>- Deposits at financial institutions maturities within three months</t>
  </si>
  <si>
    <t>Payments for deposits at a financial institution used as collateral</t>
  </si>
  <si>
    <t>Note</t>
  </si>
  <si>
    <t>Opening balance as at 1 January 2021</t>
  </si>
  <si>
    <t>Opening balance as at 1 January 2020</t>
  </si>
  <si>
    <t>Loss on disposal of investment in a subsidiary</t>
  </si>
  <si>
    <t>Deficit from the change in the</t>
  </si>
  <si>
    <t>net assets in an associate</t>
  </si>
  <si>
    <t>Liquidation of a subsidiary</t>
  </si>
  <si>
    <t>Non-controlling interest arising</t>
  </si>
  <si>
    <t>from business combination</t>
  </si>
  <si>
    <t>Gain on disposal of investment in an associate</t>
  </si>
  <si>
    <t>Loss on hedging of forecasted revenue transacion</t>
  </si>
  <si>
    <t xml:space="preserve">Payments for financial assets measured at fair value </t>
  </si>
  <si>
    <t>Payments for property, plant and equipment</t>
  </si>
  <si>
    <t>Payments for intangible assets</t>
  </si>
  <si>
    <t>Payments for acquisition of investment in subsidiaries</t>
  </si>
  <si>
    <t>Proceeds from disposal of investment in a subsidiary</t>
  </si>
  <si>
    <t>Payment for capital increase in a subsidiary</t>
  </si>
  <si>
    <t>Payments for acquisition of investment in an associate</t>
  </si>
  <si>
    <t>Proceed from disposal of investment in an associate</t>
  </si>
  <si>
    <t>Payments for acquisition of investment in a joint venture</t>
  </si>
  <si>
    <t>Payment for entire business transfer under common control</t>
  </si>
  <si>
    <t>Redemption of capital paid to non-controlling interests</t>
  </si>
  <si>
    <t>Long-term loans from related parties, net</t>
  </si>
  <si>
    <t xml:space="preserve">Items that will be reclassified </t>
  </si>
  <si>
    <t>- legal reserve</t>
  </si>
  <si>
    <t>- other reserves</t>
  </si>
  <si>
    <t>the equity method, net of tax</t>
  </si>
  <si>
    <t>of an associate accounted for using</t>
  </si>
  <si>
    <t xml:space="preserve"> surpluses</t>
  </si>
  <si>
    <r>
      <t xml:space="preserve">Liabilities and equity </t>
    </r>
    <r>
      <rPr>
        <sz val="9"/>
        <rFont val="Arial"/>
        <family val="2"/>
      </rPr>
      <t>(Continued)</t>
    </r>
  </si>
  <si>
    <t>As at 31 December 2021</t>
  </si>
  <si>
    <t>Baht</t>
  </si>
  <si>
    <t>For the year ended 31 December 2021</t>
  </si>
  <si>
    <t>financial statement</t>
  </si>
  <si>
    <t xml:space="preserve">The accompanying notes are an integral part of these consolidated and separate financial statements. </t>
  </si>
  <si>
    <t>financial statements</t>
  </si>
  <si>
    <t>Net profit (loss) for the year</t>
  </si>
  <si>
    <t>Basic earnings (loss) per share</t>
  </si>
  <si>
    <t>Other comprehensive income for the year</t>
  </si>
  <si>
    <t>Total comprehensive income (expense) for the year</t>
  </si>
  <si>
    <t>Disposal of investment in associate</t>
  </si>
  <si>
    <t>Discontinued operations</t>
  </si>
  <si>
    <t>(expense) for the year</t>
  </si>
  <si>
    <t xml:space="preserve">   income (expense)  for the year</t>
  </si>
  <si>
    <t>31 December 2020</t>
  </si>
  <si>
    <t>31 December 2021</t>
  </si>
  <si>
    <t>Net profit for the year</t>
  </si>
  <si>
    <t>Consolidated financial statement</t>
  </si>
  <si>
    <t>Separate financial statement</t>
  </si>
  <si>
    <t xml:space="preserve">   Net profit (loss) for the year</t>
  </si>
  <si>
    <t xml:space="preserve">      for the year</t>
  </si>
  <si>
    <t>Closing balance as at 31 December 2021</t>
  </si>
  <si>
    <t xml:space="preserve">   Net profit for the year</t>
  </si>
  <si>
    <t xml:space="preserve">   Other comprehensive expense for the year</t>
  </si>
  <si>
    <t>Total comprehensive income for the year</t>
  </si>
  <si>
    <t>Net profit (loss) for the year from continuing operations</t>
  </si>
  <si>
    <t>Payment for debentures and loans financing fee</t>
  </si>
  <si>
    <t>Cash and cash equivalents at the beginning of the year</t>
  </si>
  <si>
    <t>Cash and cash equivalents at the end of the year</t>
  </si>
  <si>
    <t>Impairment loss on investment in a subsidiary</t>
  </si>
  <si>
    <t>Proceeds for disposal of investment in a joint venture</t>
  </si>
  <si>
    <t>Restated</t>
  </si>
  <si>
    <t>Changes of interest in an investment</t>
  </si>
  <si>
    <t>in a subsidiary</t>
  </si>
  <si>
    <t>Net unrealised (gain) loss on foreign exchange</t>
  </si>
  <si>
    <t>(Gain) loss on disposal of property, plant and equipment</t>
  </si>
  <si>
    <t>Net cash generated from financing activities</t>
  </si>
  <si>
    <t>Gain on disposal of investment in associate</t>
  </si>
  <si>
    <t>common control interests</t>
  </si>
  <si>
    <t xml:space="preserve">Business restructuring under </t>
  </si>
  <si>
    <t>Exchange differences on translation of</t>
  </si>
  <si>
    <t>operations, net of tax</t>
  </si>
  <si>
    <t>Profit (loss) for the period from continuing</t>
  </si>
  <si>
    <t>Basic earnings (loss) per share from</t>
  </si>
  <si>
    <t xml:space="preserve">continuing operations </t>
  </si>
  <si>
    <t xml:space="preserve">Changes in fair value of financial assets at fair value </t>
  </si>
  <si>
    <t>through other comprehensive income, net of tax</t>
  </si>
  <si>
    <t>Unrealised</t>
  </si>
  <si>
    <t>gain (loss)</t>
  </si>
  <si>
    <t>on equity</t>
  </si>
  <si>
    <t>Impact from the first time adoption</t>
  </si>
  <si>
    <t>of new financial reporting standards</t>
  </si>
  <si>
    <t>Contingent consideration from acquisition of</t>
  </si>
  <si>
    <t>investment in an associate</t>
  </si>
  <si>
    <t>Assets held-for-sale and discontinued operations</t>
  </si>
  <si>
    <t xml:space="preserve">Liabilities related to assets held-for-sale </t>
  </si>
  <si>
    <t>and discontinued operations</t>
  </si>
  <si>
    <t xml:space="preserve">Other components of equity held-for-sale </t>
  </si>
  <si>
    <t>Loss from financial instruments</t>
  </si>
  <si>
    <t>Net foreign exchange (loss) gain</t>
  </si>
  <si>
    <t>Other comprehensive expense for the year</t>
  </si>
  <si>
    <t xml:space="preserve">Allowance for decline in value of  </t>
  </si>
  <si>
    <t>Gain on disposal of assets and liabilities held-for-sale</t>
  </si>
  <si>
    <t>(Gain) loss from changes in fair value of financial assets</t>
  </si>
  <si>
    <t xml:space="preserve">Cash generated from (used in) investing activities </t>
  </si>
  <si>
    <t>of discontinued operations</t>
  </si>
  <si>
    <t>Repayment of short-term loans from related parties</t>
  </si>
  <si>
    <t>Loss for the period from discontinued</t>
  </si>
  <si>
    <t>Loss (Gain) on lease termination</t>
  </si>
  <si>
    <t>Profit before finance costs and</t>
  </si>
  <si>
    <t>income tax expense</t>
  </si>
  <si>
    <t>Closing balance as at 31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</si>
</sst>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-&quot;฿&quot;* #,##0.00_-;\-&quot;฿&quot;* #,##0.00_-;_-&quot;฿&quot;* &quot;-&quot;??_-;_-@_-"/>
    <numFmt numFmtId="166" formatCode="#,##0;\(#,##0\)"/>
    <numFmt numFmtId="167" formatCode="_(* #,##0_);_(* \(#,##0\);_(* &quot;-&quot;??_);_(@_)"/>
    <numFmt numFmtId="168" formatCode="#,##0;\(#,##0\);\-"/>
    <numFmt numFmtId="169" formatCode="\?\ #,##0_);[Red]\(\?\ #,##0\)"/>
    <numFmt numFmtId="170" formatCode="\•\ \ @"/>
    <numFmt numFmtId="171" formatCode="General_)"/>
    <numFmt numFmtId="172" formatCode="_(&quot;฿&quot;* #,##0.00_);_(&quot;฿&quot;* \(#,##0.00\);_(&quot;฿&quot;* &quot;-&quot;??_);_(@_)"/>
    <numFmt numFmtId="173" formatCode="\ \ _•\–\ \ \ \ @"/>
    <numFmt numFmtId="174" formatCode="#,##0\ \d\a\y\s"/>
    <numFmt numFmtId="175" formatCode="#,##0.000"/>
    <numFmt numFmtId="176" formatCode="&quot;0&quot;#.0"/>
    <numFmt numFmtId="177" formatCode="&quot;0&quot;#"/>
    <numFmt numFmtId="178" formatCode="#,##0\ \m\o\n\t\h"/>
    <numFmt numFmtId="179" formatCode="_ * #,##0_ ;_ * \-#,##0_ ;_ * &quot;-&quot;_ ;_ @_ "/>
    <numFmt numFmtId="180" formatCode="#,##0\ \y\r."/>
    <numFmt numFmtId="181" formatCode="&quot;yes&quot;;;&quot;no&quot;;"/>
    <numFmt numFmtId="182" formatCode="\ฃ\ #,##0_);[Red]\(\ฃ\ #,##0\)"/>
    <numFmt numFmtId="183" formatCode="\ฅ\ #,##0_);[Red]\(\ฅ\ #,##0\)"/>
    <numFmt numFmtId="184" formatCode="\$#,##0.00_);[Red]\(\$#,##0.00\)"/>
    <numFmt numFmtId="185" formatCode="_ * #,##0.00_ ;_ * \-#,##0.00_ ;_ * &quot;-&quot;??_ ;_ @_ "/>
    <numFmt numFmtId="186" formatCode="_ &quot;\&quot;* #,##0_ ;_ &quot;\&quot;* \-#,##0_ ;_ &quot;\&quot;* &quot;-&quot;_ ;_ @_ "/>
    <numFmt numFmtId="187" formatCode="_ &quot;\&quot;* #,##0.00_ ;_ &quot;\&quot;* \-#,##0.00_ ;_ &quot;\&quot;* &quot;-&quot;??_ ;_ @_ "/>
    <numFmt numFmtId="188" formatCode="#,##0.0;\(#,##0.0\)"/>
    <numFmt numFmtId="189" formatCode="_-* #,##0_-;\-* #,##0_-;_-* &quot;-&quot;??_-;_-@_-"/>
    <numFmt numFmtId="190" formatCode="#,##0.0\ \ \ _);\(#,##0.0\)"/>
    <numFmt numFmtId="191" formatCode="0&quot; bp&quot;"/>
    <numFmt numFmtId="192" formatCode="&quot;$&quot;#,##0.00_);[Red]\(&quot;$&quot;#,##0.00\);&quot;--  &quot;;_(@_)"/>
    <numFmt numFmtId="193" formatCode="mmm\-d\-yyyy"/>
    <numFmt numFmtId="194" formatCode="mmm\-yyyy"/>
    <numFmt numFmtId="195" formatCode="_([$€-2]* #,##0.00_);_([$€-2]* \(#,##0.00\);_([$€-2]* &quot;-&quot;??_)"/>
    <numFmt numFmtId="196" formatCode="#,##0.0_);[Red]\(#,##0.0\);&quot;--  &quot;"/>
    <numFmt numFmtId="197" formatCode="#,##0.0_);[Red]\(#,##0.0\)"/>
    <numFmt numFmtId="198" formatCode="#,##0.000_);[Red]\(#,##0.000\)"/>
    <numFmt numFmtId="199" formatCode="#,##0.00&quot;x&quot;;[Red]\(#,##0.00&quot;x&quot;\)"/>
    <numFmt numFmtId="200" formatCode="#,##0.00_)&quot; &quot;;[Red]\(#,##0.00\)&quot; &quot;"/>
    <numFmt numFmtId="201" formatCode="0.0%;[Red]\(0.0%\)"/>
    <numFmt numFmtId="202" formatCode="0.0%;[Red]\(0.0%\);&quot;--  &quot;"/>
    <numFmt numFmtId="203" formatCode="0.000%;[Red]\(0.000%\)"/>
    <numFmt numFmtId="204" formatCode="0.000%;;&quot;-- &quot;"/>
    <numFmt numFmtId="205" formatCode="0.0%"/>
    <numFmt numFmtId="206" formatCode="#,##0.00;\(#,##0.00\);\-"/>
    <numFmt numFmtId="207" formatCode="#,##0\ ;\(#,##0\)"/>
    <numFmt numFmtId="208" formatCode="#,##0\ ;\(#,##0\);\-"/>
    <numFmt numFmtId="209" formatCode="_-* #,##0.00_-;\-* #,##0.00_-;_-* \-??_-;_-@_-"/>
    <numFmt numFmtId="210" formatCode="#,##0.00\ &quot;F&quot;;\-#,##0.00\ &quot;F&quot;"/>
    <numFmt numFmtId="211" formatCode="dd\-mmm\-yy_)"/>
    <numFmt numFmtId="212" formatCode="0.00_)"/>
    <numFmt numFmtId="213" formatCode="#,##0\ &quot;DM&quot;;[Red]\-#,##0\ &quot;DM&quot;"/>
    <numFmt numFmtId="214" formatCode="#,##0.00\ &quot;DM&quot;;[Red]\-#,##0.00\ &quot;DM&quot;"/>
    <numFmt numFmtId="215" formatCode="_(* #,##0.00_);_(* \(#,##0.00\);_(* \-??_);_(@_)"/>
    <numFmt numFmtId="216" formatCode="#,##0.00\ ;\-#,##0.00\ ;&quot; -&quot;#\ ;@\ "/>
    <numFmt numFmtId="217" formatCode="dd\ mmmm"/>
    <numFmt numFmtId="218" formatCode="[$-F800]dddd\,\ mmmm\ dd\,\ yyyy"/>
  </numFmts>
  <fonts count="139">
    <font>
      <sz val="14"/>
      <name val="Browallia New"/>
      <family val="2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sz val="6"/>
      <name val="Arial"/>
      <family val="2"/>
    </font>
    <font>
      <sz val="10"/>
      <name val="BERNHARD"/>
    </font>
    <font>
      <sz val="10"/>
      <name val="Helv"/>
    </font>
    <font>
      <b/>
      <sz val="11"/>
      <name val="Times New Roman"/>
      <family val="1"/>
    </font>
    <font>
      <sz val="10"/>
      <color indexed="8"/>
      <name val="Arial"/>
      <family val="2"/>
    </font>
    <font>
      <sz val="8"/>
      <color indexed="17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22"/>
    </font>
    <font>
      <b/>
      <sz val="10"/>
      <name val="Arial"/>
      <family val="2"/>
    </font>
    <font>
      <b/>
      <i/>
      <sz val="9"/>
      <name val="Arial"/>
      <family val="2"/>
    </font>
    <font>
      <b/>
      <sz val="12"/>
      <name val="Arial"/>
      <family val="2"/>
    </font>
    <font>
      <b/>
      <sz val="14"/>
      <name val="Arial Black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sz val="10"/>
      <color indexed="12"/>
      <name val="Arial"/>
      <family val="2"/>
    </font>
    <font>
      <sz val="9"/>
      <color indexed="17"/>
      <name val="Arial Narrow"/>
      <family val="2"/>
    </font>
    <font>
      <sz val="11"/>
      <color indexed="8"/>
      <name val="Calibri"/>
      <family val="2"/>
    </font>
    <font>
      <u/>
      <sz val="9"/>
      <name val="Helv"/>
    </font>
    <font>
      <sz val="8"/>
      <color indexed="17"/>
      <name val="Arial Narrow"/>
      <family val="2"/>
    </font>
    <font>
      <sz val="10"/>
      <color indexed="12"/>
      <name val="Arial"/>
      <family val="2"/>
      <charset val="222"/>
    </font>
    <font>
      <u/>
      <sz val="10"/>
      <color indexed="12"/>
      <name val="Arial"/>
      <family val="2"/>
    </font>
    <font>
      <sz val="11"/>
      <color indexed="8"/>
      <name val="Tahoma"/>
      <family val="2"/>
    </font>
    <font>
      <sz val="8"/>
      <name val="Arial Narrow"/>
      <family val="2"/>
    </font>
    <font>
      <sz val="12"/>
      <name val="นูลมรผ"/>
      <family val="1"/>
      <charset val="129"/>
    </font>
    <font>
      <sz val="11"/>
      <name val="ตธฟ๒"/>
      <family val="3"/>
      <charset val="129"/>
    </font>
    <font>
      <sz val="14"/>
      <name val="Browallia New"/>
      <family val="2"/>
      <charset val="222"/>
    </font>
    <font>
      <sz val="10"/>
      <name val="Cordia New"/>
      <family val="2"/>
    </font>
    <font>
      <sz val="10"/>
      <color indexed="10"/>
      <name val="Arial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i/>
      <sz val="8"/>
      <color indexed="1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u/>
      <sz val="14"/>
      <name val="Arial Narrow"/>
      <family val="2"/>
    </font>
    <font>
      <sz val="11"/>
      <color indexed="62"/>
      <name val="Calibri"/>
      <family val="2"/>
    </font>
    <font>
      <sz val="12"/>
      <color indexed="37"/>
      <name val="swiss"/>
    </font>
    <font>
      <b/>
      <sz val="10"/>
      <color indexed="37"/>
      <name val="Arial MT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Tahoma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10"/>
      <color indexed="55"/>
      <name val="Arial"/>
      <family val="2"/>
    </font>
    <font>
      <b/>
      <u/>
      <sz val="12"/>
      <name val="Arial Narrow"/>
      <family val="2"/>
    </font>
    <font>
      <b/>
      <u/>
      <sz val="10"/>
      <name val="Arial Narrow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7"/>
      <color indexed="12"/>
      <name val="Arial"/>
      <family val="2"/>
    </font>
    <font>
      <i/>
      <sz val="12"/>
      <color indexed="8"/>
      <name val="Arial MT"/>
    </font>
    <font>
      <sz val="11"/>
      <color indexed="10"/>
      <name val="Calibri"/>
      <family val="2"/>
    </font>
    <font>
      <sz val="14"/>
      <name val="AngsanaUPC"/>
      <family val="1"/>
    </font>
    <font>
      <sz val="14"/>
      <name val="AngsanaUPC"/>
      <family val="1"/>
      <charset val="222"/>
    </font>
    <font>
      <sz val="10"/>
      <name val="Arial"/>
      <family val="2"/>
    </font>
    <font>
      <sz val="14"/>
      <name val="AngsanaUPC"/>
      <family val="1"/>
    </font>
    <font>
      <sz val="10"/>
      <color indexed="8"/>
      <name val="Calibri"/>
      <family val="2"/>
    </font>
    <font>
      <sz val="15"/>
      <name val="Angsana New"/>
      <family val="1"/>
    </font>
    <font>
      <sz val="11"/>
      <color indexed="8"/>
      <name val="Calibri"/>
      <family val="2"/>
    </font>
    <font>
      <sz val="10"/>
      <color indexed="8"/>
      <name val="Arial Unicode MS"/>
      <family val="2"/>
    </font>
    <font>
      <sz val="10"/>
      <color indexed="8"/>
      <name val="Arial"/>
      <family val="2"/>
    </font>
    <font>
      <sz val="10"/>
      <name val="Courier New"/>
      <family val="3"/>
      <charset val="222"/>
    </font>
    <font>
      <sz val="11"/>
      <color indexed="8"/>
      <name val="Calibri"/>
      <family val="2"/>
      <charset val="222"/>
    </font>
    <font>
      <sz val="10"/>
      <name val="MS Sans Serif"/>
      <family val="2"/>
      <charset val="222"/>
    </font>
    <font>
      <sz val="12"/>
      <name val="Tms Rmn"/>
      <charset val="222"/>
    </font>
    <font>
      <sz val="11"/>
      <color indexed="8"/>
      <name val="Tahoma"/>
      <family val="2"/>
      <charset val="222"/>
    </font>
    <font>
      <sz val="8"/>
      <name val="Arial"/>
      <family val="2"/>
      <charset val="222"/>
    </font>
    <font>
      <b/>
      <sz val="10"/>
      <name val="MS Sans Serif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2"/>
      <name val="Times New Roman"/>
      <family val="1"/>
      <charset val="222"/>
    </font>
    <font>
      <sz val="10"/>
      <color indexed="8"/>
      <name val="Tahoma"/>
      <family val="2"/>
    </font>
    <font>
      <sz val="16"/>
      <name val="Angsana New"/>
      <family val="1"/>
    </font>
    <font>
      <sz val="10"/>
      <name val="SimSun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  <charset val="222"/>
    </font>
    <font>
      <sz val="10"/>
      <name val="Microsoft YaHei"/>
      <family val="2"/>
      <charset val="22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i/>
      <sz val="11"/>
      <color rgb="FF7F7F7F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charset val="222"/>
    </font>
    <font>
      <u/>
      <sz val="11"/>
      <color theme="10"/>
      <name val="Calibri"/>
      <family val="2"/>
      <charset val="222"/>
      <scheme val="minor"/>
    </font>
    <font>
      <u/>
      <sz val="10"/>
      <color rgb="FF0563C1"/>
      <name val="Georgia"/>
      <family val="1"/>
    </font>
    <font>
      <u/>
      <sz val="10"/>
      <color rgb="FF7A1818"/>
      <name val="Georgia"/>
      <family val="1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0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Calibri"/>
      <family val="2"/>
      <charset val="222"/>
    </font>
    <font>
      <sz val="14"/>
      <color rgb="FF000000"/>
      <name val="Browallia New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Browallia New"/>
      <family val="2"/>
    </font>
    <font>
      <sz val="13"/>
      <name val="Browallia New"/>
      <family val="2"/>
    </font>
    <font>
      <b/>
      <sz val="9"/>
      <color rgb="FF0070C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8"/>
      </patternFill>
    </fill>
    <fill>
      <patternFill patternType="gray0625">
        <fgColor indexed="26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</borders>
  <cellStyleXfs count="758">
    <xf numFmtId="0" fontId="0" fillId="0" borderId="0"/>
    <xf numFmtId="0" fontId="4" fillId="0" borderId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6" fillId="31" borderId="0" applyNumberFormat="0" applyBorder="0" applyAlignment="0" applyProtection="0"/>
    <xf numFmtId="0" fontId="27" fillId="2" borderId="0" applyNumberFormat="0" applyBorder="0" applyAlignment="0" applyProtection="0"/>
    <xf numFmtId="0" fontId="96" fillId="31" borderId="0" applyNumberFormat="0" applyBorder="0" applyAlignment="0" applyProtection="0"/>
    <xf numFmtId="0" fontId="97" fillId="31" borderId="0" applyNumberFormat="0" applyBorder="0" applyAlignment="0" applyProtection="0"/>
    <xf numFmtId="0" fontId="96" fillId="32" borderId="0" applyNumberFormat="0" applyBorder="0" applyAlignment="0" applyProtection="0"/>
    <xf numFmtId="0" fontId="27" fillId="3" borderId="0" applyNumberFormat="0" applyBorder="0" applyAlignment="0" applyProtection="0"/>
    <xf numFmtId="0" fontId="96" fillId="32" borderId="0" applyNumberFormat="0" applyBorder="0" applyAlignment="0" applyProtection="0"/>
    <xf numFmtId="0" fontId="97" fillId="32" borderId="0" applyNumberFormat="0" applyBorder="0" applyAlignment="0" applyProtection="0"/>
    <xf numFmtId="0" fontId="96" fillId="33" borderId="0" applyNumberFormat="0" applyBorder="0" applyAlignment="0" applyProtection="0"/>
    <xf numFmtId="0" fontId="27" fillId="4" borderId="0" applyNumberFormat="0" applyBorder="0" applyAlignment="0" applyProtection="0"/>
    <xf numFmtId="0" fontId="96" fillId="33" borderId="0" applyNumberFormat="0" applyBorder="0" applyAlignment="0" applyProtection="0"/>
    <xf numFmtId="0" fontId="97" fillId="33" borderId="0" applyNumberFormat="0" applyBorder="0" applyAlignment="0" applyProtection="0"/>
    <xf numFmtId="0" fontId="96" fillId="34" borderId="0" applyNumberFormat="0" applyBorder="0" applyAlignment="0" applyProtection="0"/>
    <xf numFmtId="0" fontId="27" fillId="5" borderId="0" applyNumberFormat="0" applyBorder="0" applyAlignment="0" applyProtection="0"/>
    <xf numFmtId="0" fontId="96" fillId="34" borderId="0" applyNumberFormat="0" applyBorder="0" applyAlignment="0" applyProtection="0"/>
    <xf numFmtId="0" fontId="97" fillId="34" borderId="0" applyNumberFormat="0" applyBorder="0" applyAlignment="0" applyProtection="0"/>
    <xf numFmtId="0" fontId="96" fillId="35" borderId="0" applyNumberFormat="0" applyBorder="0" applyAlignment="0" applyProtection="0"/>
    <xf numFmtId="0" fontId="27" fillId="6" borderId="0" applyNumberFormat="0" applyBorder="0" applyAlignment="0" applyProtection="0"/>
    <xf numFmtId="0" fontId="96" fillId="35" borderId="0" applyNumberFormat="0" applyBorder="0" applyAlignment="0" applyProtection="0"/>
    <xf numFmtId="0" fontId="97" fillId="35" borderId="0" applyNumberFormat="0" applyBorder="0" applyAlignment="0" applyProtection="0"/>
    <xf numFmtId="0" fontId="96" fillId="36" borderId="0" applyNumberFormat="0" applyBorder="0" applyAlignment="0" applyProtection="0"/>
    <xf numFmtId="0" fontId="27" fillId="7" borderId="0" applyNumberFormat="0" applyBorder="0" applyAlignment="0" applyProtection="0"/>
    <xf numFmtId="0" fontId="96" fillId="36" borderId="0" applyNumberFormat="0" applyBorder="0" applyAlignment="0" applyProtection="0"/>
    <xf numFmtId="0" fontId="97" fillId="36" borderId="0" applyNumberFormat="0" applyBorder="0" applyAlignment="0" applyProtection="0"/>
    <xf numFmtId="0" fontId="96" fillId="37" borderId="0" applyNumberFormat="0" applyBorder="0" applyAlignment="0" applyProtection="0"/>
    <xf numFmtId="0" fontId="27" fillId="8" borderId="0" applyNumberFormat="0" applyBorder="0" applyAlignment="0" applyProtection="0"/>
    <xf numFmtId="0" fontId="96" fillId="37" borderId="0" applyNumberFormat="0" applyBorder="0" applyAlignment="0" applyProtection="0"/>
    <xf numFmtId="0" fontId="97" fillId="37" borderId="0" applyNumberFormat="0" applyBorder="0" applyAlignment="0" applyProtection="0"/>
    <xf numFmtId="0" fontId="96" fillId="38" borderId="0" applyNumberFormat="0" applyBorder="0" applyAlignment="0" applyProtection="0"/>
    <xf numFmtId="0" fontId="27" fillId="9" borderId="0" applyNumberFormat="0" applyBorder="0" applyAlignment="0" applyProtection="0"/>
    <xf numFmtId="0" fontId="96" fillId="38" borderId="0" applyNumberFormat="0" applyBorder="0" applyAlignment="0" applyProtection="0"/>
    <xf numFmtId="0" fontId="97" fillId="38" borderId="0" applyNumberFormat="0" applyBorder="0" applyAlignment="0" applyProtection="0"/>
    <xf numFmtId="0" fontId="96" fillId="39" borderId="0" applyNumberFormat="0" applyBorder="0" applyAlignment="0" applyProtection="0"/>
    <xf numFmtId="0" fontId="27" fillId="10" borderId="0" applyNumberFormat="0" applyBorder="0" applyAlignment="0" applyProtection="0"/>
    <xf numFmtId="0" fontId="96" fillId="39" borderId="0" applyNumberFormat="0" applyBorder="0" applyAlignment="0" applyProtection="0"/>
    <xf numFmtId="0" fontId="97" fillId="39" borderId="0" applyNumberFormat="0" applyBorder="0" applyAlignment="0" applyProtection="0"/>
    <xf numFmtId="0" fontId="96" fillId="40" borderId="0" applyNumberFormat="0" applyBorder="0" applyAlignment="0" applyProtection="0"/>
    <xf numFmtId="0" fontId="27" fillId="5" borderId="0" applyNumberFormat="0" applyBorder="0" applyAlignment="0" applyProtection="0"/>
    <xf numFmtId="0" fontId="96" fillId="40" borderId="0" applyNumberFormat="0" applyBorder="0" applyAlignment="0" applyProtection="0"/>
    <xf numFmtId="0" fontId="97" fillId="40" borderId="0" applyNumberFormat="0" applyBorder="0" applyAlignment="0" applyProtection="0"/>
    <xf numFmtId="0" fontId="96" fillId="41" borderId="0" applyNumberFormat="0" applyBorder="0" applyAlignment="0" applyProtection="0"/>
    <xf numFmtId="0" fontId="27" fillId="8" borderId="0" applyNumberFormat="0" applyBorder="0" applyAlignment="0" applyProtection="0"/>
    <xf numFmtId="0" fontId="96" fillId="41" borderId="0" applyNumberFormat="0" applyBorder="0" applyAlignment="0" applyProtection="0"/>
    <xf numFmtId="0" fontId="97" fillId="41" borderId="0" applyNumberFormat="0" applyBorder="0" applyAlignment="0" applyProtection="0"/>
    <xf numFmtId="0" fontId="96" fillId="42" borderId="0" applyNumberFormat="0" applyBorder="0" applyAlignment="0" applyProtection="0"/>
    <xf numFmtId="0" fontId="27" fillId="11" borderId="0" applyNumberFormat="0" applyBorder="0" applyAlignment="0" applyProtection="0"/>
    <xf numFmtId="0" fontId="96" fillId="42" borderId="0" applyNumberFormat="0" applyBorder="0" applyAlignment="0" applyProtection="0"/>
    <xf numFmtId="0" fontId="97" fillId="42" borderId="0" applyNumberFormat="0" applyBorder="0" applyAlignment="0" applyProtection="0"/>
    <xf numFmtId="0" fontId="98" fillId="43" borderId="0" applyNumberFormat="0" applyBorder="0" applyAlignment="0" applyProtection="0"/>
    <xf numFmtId="0" fontId="39" fillId="12" borderId="0" applyNumberFormat="0" applyBorder="0" applyAlignment="0" applyProtection="0"/>
    <xf numFmtId="0" fontId="99" fillId="43" borderId="0" applyNumberFormat="0" applyBorder="0" applyAlignment="0" applyProtection="0"/>
    <xf numFmtId="0" fontId="98" fillId="44" borderId="0" applyNumberFormat="0" applyBorder="0" applyAlignment="0" applyProtection="0"/>
    <xf numFmtId="0" fontId="39" fillId="9" borderId="0" applyNumberFormat="0" applyBorder="0" applyAlignment="0" applyProtection="0"/>
    <xf numFmtId="0" fontId="99" fillId="44" borderId="0" applyNumberFormat="0" applyBorder="0" applyAlignment="0" applyProtection="0"/>
    <xf numFmtId="0" fontId="98" fillId="45" borderId="0" applyNumberFormat="0" applyBorder="0" applyAlignment="0" applyProtection="0"/>
    <xf numFmtId="0" fontId="39" fillId="10" borderId="0" applyNumberFormat="0" applyBorder="0" applyAlignment="0" applyProtection="0"/>
    <xf numFmtId="0" fontId="99" fillId="45" borderId="0" applyNumberFormat="0" applyBorder="0" applyAlignment="0" applyProtection="0"/>
    <xf numFmtId="0" fontId="98" fillId="46" borderId="0" applyNumberFormat="0" applyBorder="0" applyAlignment="0" applyProtection="0"/>
    <xf numFmtId="0" fontId="39" fillId="13" borderId="0" applyNumberFormat="0" applyBorder="0" applyAlignment="0" applyProtection="0"/>
    <xf numFmtId="0" fontId="99" fillId="46" borderId="0" applyNumberFormat="0" applyBorder="0" applyAlignment="0" applyProtection="0"/>
    <xf numFmtId="0" fontId="98" fillId="47" borderId="0" applyNumberFormat="0" applyBorder="0" applyAlignment="0" applyProtection="0"/>
    <xf numFmtId="0" fontId="39" fillId="14" borderId="0" applyNumberFormat="0" applyBorder="0" applyAlignment="0" applyProtection="0"/>
    <xf numFmtId="0" fontId="99" fillId="47" borderId="0" applyNumberFormat="0" applyBorder="0" applyAlignment="0" applyProtection="0"/>
    <xf numFmtId="0" fontId="98" fillId="48" borderId="0" applyNumberFormat="0" applyBorder="0" applyAlignment="0" applyProtection="0"/>
    <xf numFmtId="0" fontId="39" fillId="15" borderId="0" applyNumberFormat="0" applyBorder="0" applyAlignment="0" applyProtection="0"/>
    <xf numFmtId="0" fontId="99" fillId="48" borderId="0" applyNumberFormat="0" applyBorder="0" applyAlignment="0" applyProtection="0"/>
    <xf numFmtId="0" fontId="98" fillId="49" borderId="0" applyNumberFormat="0" applyBorder="0" applyAlignment="0" applyProtection="0"/>
    <xf numFmtId="0" fontId="39" fillId="16" borderId="0" applyNumberFormat="0" applyBorder="0" applyAlignment="0" applyProtection="0"/>
    <xf numFmtId="0" fontId="99" fillId="49" borderId="0" applyNumberFormat="0" applyBorder="0" applyAlignment="0" applyProtection="0"/>
    <xf numFmtId="0" fontId="98" fillId="50" borderId="0" applyNumberFormat="0" applyBorder="0" applyAlignment="0" applyProtection="0"/>
    <xf numFmtId="0" fontId="39" fillId="17" borderId="0" applyNumberFormat="0" applyBorder="0" applyAlignment="0" applyProtection="0"/>
    <xf numFmtId="0" fontId="99" fillId="50" borderId="0" applyNumberFormat="0" applyBorder="0" applyAlignment="0" applyProtection="0"/>
    <xf numFmtId="0" fontId="98" fillId="51" borderId="0" applyNumberFormat="0" applyBorder="0" applyAlignment="0" applyProtection="0"/>
    <xf numFmtId="0" fontId="39" fillId="18" borderId="0" applyNumberFormat="0" applyBorder="0" applyAlignment="0" applyProtection="0"/>
    <xf numFmtId="0" fontId="99" fillId="51" borderId="0" applyNumberFormat="0" applyBorder="0" applyAlignment="0" applyProtection="0"/>
    <xf numFmtId="0" fontId="98" fillId="52" borderId="0" applyNumberFormat="0" applyBorder="0" applyAlignment="0" applyProtection="0"/>
    <xf numFmtId="0" fontId="39" fillId="13" borderId="0" applyNumberFormat="0" applyBorder="0" applyAlignment="0" applyProtection="0"/>
    <xf numFmtId="0" fontId="99" fillId="52" borderId="0" applyNumberFormat="0" applyBorder="0" applyAlignment="0" applyProtection="0"/>
    <xf numFmtId="0" fontId="98" fillId="53" borderId="0" applyNumberFormat="0" applyBorder="0" applyAlignment="0" applyProtection="0"/>
    <xf numFmtId="0" fontId="39" fillId="14" borderId="0" applyNumberFormat="0" applyBorder="0" applyAlignment="0" applyProtection="0"/>
    <xf numFmtId="0" fontId="99" fillId="53" borderId="0" applyNumberFormat="0" applyBorder="0" applyAlignment="0" applyProtection="0"/>
    <xf numFmtId="0" fontId="98" fillId="54" borderId="0" applyNumberFormat="0" applyBorder="0" applyAlignment="0" applyProtection="0"/>
    <xf numFmtId="0" fontId="39" fillId="19" borderId="0" applyNumberFormat="0" applyBorder="0" applyAlignment="0" applyProtection="0"/>
    <xf numFmtId="0" fontId="99" fillId="54" borderId="0" applyNumberFormat="0" applyBorder="0" applyAlignment="0" applyProtection="0"/>
    <xf numFmtId="190" fontId="40" fillId="0" borderId="0"/>
    <xf numFmtId="167" fontId="38" fillId="0" borderId="0" applyNumberFormat="0" applyFill="0" applyBorder="0" applyAlignment="0" applyProtection="0"/>
    <xf numFmtId="0" fontId="100" fillId="55" borderId="0" applyNumberFormat="0" applyBorder="0" applyAlignment="0" applyProtection="0"/>
    <xf numFmtId="0" fontId="41" fillId="3" borderId="0" applyNumberFormat="0" applyBorder="0" applyAlignment="0" applyProtection="0"/>
    <xf numFmtId="0" fontId="101" fillId="55" borderId="0" applyNumberFormat="0" applyBorder="0" applyAlignment="0" applyProtection="0"/>
    <xf numFmtId="0" fontId="7" fillId="0" borderId="1" applyNumberFormat="0" applyFill="0" applyAlignment="0" applyProtection="0"/>
    <xf numFmtId="191" fontId="42" fillId="20" borderId="0" applyFont="0" applyFill="0" applyBorder="0" applyAlignment="0" applyProtection="0"/>
    <xf numFmtId="170" fontId="6" fillId="0" borderId="0" applyFon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102" fillId="56" borderId="28" applyNumberFormat="0" applyAlignment="0" applyProtection="0"/>
    <xf numFmtId="0" fontId="43" fillId="21" borderId="2" applyNumberFormat="0" applyAlignment="0" applyProtection="0"/>
    <xf numFmtId="0" fontId="103" fillId="56" borderId="28" applyNumberFormat="0" applyAlignment="0" applyProtection="0"/>
    <xf numFmtId="0" fontId="104" fillId="57" borderId="29" applyNumberFormat="0" applyAlignment="0" applyProtection="0"/>
    <xf numFmtId="0" fontId="44" fillId="22" borderId="3" applyNumberFormat="0" applyAlignment="0" applyProtection="0"/>
    <xf numFmtId="0" fontId="105" fillId="57" borderId="29" applyNumberFormat="0" applyAlignment="0" applyProtection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40" fontId="4" fillId="0" borderId="0" applyBorder="0" applyProtection="0"/>
    <xf numFmtId="40" fontId="4" fillId="0" borderId="0" applyBorder="0" applyProtection="0"/>
    <xf numFmtId="37" fontId="13" fillId="0" borderId="0"/>
    <xf numFmtId="43" fontId="4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106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106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106" fillId="0" borderId="0" applyFont="0" applyFill="0" applyBorder="0" applyAlignment="0" applyProtection="0"/>
    <xf numFmtId="164" fontId="81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97" fillId="0" borderId="0" applyFont="0" applyFill="0" applyBorder="0" applyAlignment="0" applyProtection="0"/>
    <xf numFmtId="164" fontId="8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78" fillId="0" borderId="0" applyFont="0" applyFill="0" applyBorder="0" applyAlignment="0" applyProtection="0"/>
    <xf numFmtId="43" fontId="74" fillId="0" borderId="0" applyFont="0" applyFill="0" applyBorder="0" applyAlignment="0" applyProtection="0"/>
    <xf numFmtId="215" fontId="81" fillId="0" borderId="0"/>
    <xf numFmtId="164" fontId="74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87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96" fillId="0" borderId="0" applyFont="0" applyFill="0" applyBorder="0" applyAlignment="0" applyProtection="0"/>
    <xf numFmtId="43" fontId="74" fillId="0" borderId="0" applyFont="0" applyFill="0" applyBorder="0" applyAlignment="0" applyProtection="0"/>
    <xf numFmtId="184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8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8" fillId="0" borderId="0" applyFont="0" applyFill="0" applyBorder="0" applyAlignment="0" applyProtection="0"/>
    <xf numFmtId="215" fontId="81" fillId="0" borderId="0"/>
    <xf numFmtId="216" fontId="92" fillId="0" borderId="0" applyFill="0" applyBorder="0" applyAlignment="0" applyProtection="0"/>
    <xf numFmtId="164" fontId="78" fillId="0" borderId="0" applyFont="0" applyFill="0" applyBorder="0" applyAlignment="0" applyProtection="0"/>
    <xf numFmtId="164" fontId="79" fillId="0" borderId="0" applyFont="0" applyFill="0" applyBorder="0" applyAlignment="0" applyProtection="0"/>
    <xf numFmtId="209" fontId="2" fillId="0" borderId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87" fillId="0" borderId="0" applyFont="0" applyFill="0" applyBorder="0" applyAlignment="0" applyProtection="0"/>
    <xf numFmtId="164" fontId="8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6" fillId="0" borderId="0" applyFont="0" applyFill="0" applyBorder="0" applyAlignment="0" applyProtection="0"/>
    <xf numFmtId="164" fontId="79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7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0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9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74" fillId="0" borderId="0" applyFont="0" applyFill="0" applyBorder="0" applyAlignment="0" applyProtection="0"/>
    <xf numFmtId="164" fontId="7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5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7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4" fillId="0" borderId="0" applyNumberFormat="0" applyFill="0" applyBorder="0" applyAlignment="0" applyProtection="0"/>
    <xf numFmtId="210" fontId="69" fillId="0" borderId="0"/>
    <xf numFmtId="3" fontId="9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  <xf numFmtId="0" fontId="11" fillId="0" borderId="0"/>
    <xf numFmtId="171" fontId="12" fillId="0" borderId="0" applyFill="0" applyBorder="0">
      <alignment horizontal="left"/>
    </xf>
    <xf numFmtId="192" fontId="5" fillId="0" borderId="4" applyFont="0" applyFill="0" applyBorder="0" applyAlignment="0" applyProtection="0"/>
    <xf numFmtId="0" fontId="4" fillId="0" borderId="0" applyFont="0" applyFill="0" applyBorder="0" applyAlignment="0" applyProtection="0"/>
    <xf numFmtId="172" fontId="8" fillId="0" borderId="0" applyFont="0" applyFill="0" applyBorder="0" applyAlignment="0" applyProtection="0"/>
    <xf numFmtId="192" fontId="5" fillId="0" borderId="4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8" fillId="0" borderId="0" applyFont="0" applyFill="0" applyBorder="0" applyAlignment="0" applyProtection="0"/>
    <xf numFmtId="0" fontId="9" fillId="0" borderId="0" applyFont="0" applyFill="0" applyBorder="0" applyAlignment="0" applyProtection="0"/>
    <xf numFmtId="211" fontId="69" fillId="0" borderId="0"/>
    <xf numFmtId="173" fontId="6" fillId="0" borderId="0" applyFont="0" applyFill="0" applyBorder="0" applyAlignment="0" applyProtection="0"/>
    <xf numFmtId="193" fontId="5" fillId="23" borderId="0" applyFont="0" applyFill="0" applyBorder="0" applyAlignment="0" applyProtection="0"/>
    <xf numFmtId="193" fontId="5" fillId="23" borderId="0" applyFont="0" applyFill="0" applyBorder="0" applyAlignment="0" applyProtection="0"/>
    <xf numFmtId="194" fontId="45" fillId="0" borderId="1"/>
    <xf numFmtId="14" fontId="13" fillId="0" borderId="0" applyFill="0" applyBorder="0" applyAlignment="0"/>
    <xf numFmtId="174" fontId="14" fillId="0" borderId="0" applyFont="0" applyFill="0" applyBorder="0" applyAlignment="0" applyProtection="0"/>
    <xf numFmtId="0" fontId="15" fillId="0" borderId="0">
      <protection locked="0"/>
    </xf>
    <xf numFmtId="175" fontId="3" fillId="0" borderId="0"/>
    <xf numFmtId="205" fontId="69" fillId="0" borderId="0"/>
    <xf numFmtId="0" fontId="80" fillId="0" borderId="0" applyNumberFormat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95" fontId="6" fillId="0" borderId="0" applyFont="0" applyFill="0" applyBorder="0" applyAlignment="0" applyProtection="0"/>
    <xf numFmtId="0" fontId="81" fillId="0" borderId="0"/>
    <xf numFmtId="0" fontId="10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7" fillId="0" borderId="0"/>
    <xf numFmtId="0" fontId="109" fillId="58" borderId="0" applyNumberFormat="0" applyBorder="0" applyAlignment="0" applyProtection="0"/>
    <xf numFmtId="0" fontId="47" fillId="4" borderId="0" applyNumberFormat="0" applyBorder="0" applyAlignment="0" applyProtection="0"/>
    <xf numFmtId="0" fontId="110" fillId="58" borderId="0" applyNumberFormat="0" applyBorder="0" applyAlignment="0" applyProtection="0"/>
    <xf numFmtId="38" fontId="5" fillId="24" borderId="0" applyNumberFormat="0" applyBorder="0" applyAlignment="0" applyProtection="0"/>
    <xf numFmtId="38" fontId="5" fillId="24" borderId="0" applyNumberFormat="0" applyBorder="0" applyAlignment="0" applyProtection="0"/>
    <xf numFmtId="38" fontId="82" fillId="24" borderId="0" applyNumberFormat="0" applyBorder="0" applyAlignment="0" applyProtection="0"/>
    <xf numFmtId="40" fontId="18" fillId="0" borderId="0">
      <alignment horizontal="left"/>
    </xf>
    <xf numFmtId="40" fontId="19" fillId="0" borderId="0" applyNumberFormat="0" applyAlignment="0">
      <alignment horizontal="left"/>
    </xf>
    <xf numFmtId="0" fontId="20" fillId="0" borderId="5" applyNumberFormat="0" applyAlignment="0" applyProtection="0">
      <alignment horizontal="left" vertical="center"/>
    </xf>
    <xf numFmtId="0" fontId="20" fillId="0" borderId="6">
      <alignment horizontal="left" vertical="center"/>
    </xf>
    <xf numFmtId="40" fontId="21" fillId="0" borderId="0"/>
    <xf numFmtId="0" fontId="111" fillId="0" borderId="30" applyNumberFormat="0" applyFill="0" applyAlignment="0" applyProtection="0"/>
    <xf numFmtId="0" fontId="48" fillId="0" borderId="7" applyNumberFormat="0" applyFill="0" applyAlignment="0" applyProtection="0"/>
    <xf numFmtId="0" fontId="111" fillId="0" borderId="30" applyNumberFormat="0" applyFill="0" applyAlignment="0" applyProtection="0"/>
    <xf numFmtId="0" fontId="112" fillId="0" borderId="31" applyNumberFormat="0" applyFill="0" applyAlignment="0" applyProtection="0"/>
    <xf numFmtId="0" fontId="49" fillId="0" borderId="8" applyNumberFormat="0" applyFill="0" applyAlignment="0" applyProtection="0"/>
    <xf numFmtId="0" fontId="112" fillId="0" borderId="31" applyNumberFormat="0" applyFill="0" applyAlignment="0" applyProtection="0"/>
    <xf numFmtId="0" fontId="113" fillId="0" borderId="32" applyNumberFormat="0" applyFill="0" applyAlignment="0" applyProtection="0"/>
    <xf numFmtId="0" fontId="50" fillId="0" borderId="9" applyNumberFormat="0" applyFill="0" applyAlignment="0" applyProtection="0"/>
    <xf numFmtId="0" fontId="113" fillId="0" borderId="32" applyNumberFormat="0" applyFill="0" applyAlignment="0" applyProtection="0"/>
    <xf numFmtId="0" fontId="11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176" fontId="22" fillId="0" borderId="10">
      <alignment horizontal="left"/>
    </xf>
    <xf numFmtId="177" fontId="23" fillId="0" borderId="11">
      <alignment horizontal="left"/>
    </xf>
    <xf numFmtId="0" fontId="24" fillId="0" borderId="12">
      <alignment horizontal="right"/>
    </xf>
    <xf numFmtId="0" fontId="22" fillId="1" borderId="11">
      <alignment horizontal="left"/>
    </xf>
    <xf numFmtId="0" fontId="51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116" fillId="0" borderId="13" applyNumberFormat="0" applyFill="0" applyBorder="0" applyAlignment="0">
      <protection locked="0"/>
    </xf>
    <xf numFmtId="0" fontId="116" fillId="0" borderId="13" applyNumberFormat="0" applyFill="0" applyBorder="0" applyAlignment="0">
      <protection locked="0"/>
    </xf>
    <xf numFmtId="0" fontId="116" fillId="0" borderId="13" applyNumberFormat="0" applyFill="0" applyBorder="0" applyAlignment="0">
      <protection locked="0"/>
    </xf>
    <xf numFmtId="0" fontId="116" fillId="0" borderId="13" applyNumberFormat="0" applyFill="0" applyBorder="0" applyAlignment="0">
      <protection locked="0"/>
    </xf>
    <xf numFmtId="0" fontId="116" fillId="0" borderId="13" applyNumberFormat="0" applyFill="0" applyBorder="0" applyAlignment="0">
      <protection locked="0"/>
    </xf>
    <xf numFmtId="0" fontId="116" fillId="0" borderId="13" applyNumberFormat="0" applyFill="0" applyBorder="0" applyAlignment="0">
      <protection locked="0"/>
    </xf>
    <xf numFmtId="0" fontId="117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8" fillId="59" borderId="28" applyNumberFormat="0" applyAlignment="0" applyProtection="0"/>
    <xf numFmtId="10" fontId="5" fillId="23" borderId="14" applyNumberFormat="0" applyBorder="0" applyAlignment="0" applyProtection="0"/>
    <xf numFmtId="10" fontId="82" fillId="23" borderId="14" applyNumberFormat="0" applyBorder="0" applyAlignment="0" applyProtection="0"/>
    <xf numFmtId="0" fontId="52" fillId="7" borderId="2" applyNumberFormat="0" applyAlignment="0" applyProtection="0"/>
    <xf numFmtId="0" fontId="119" fillId="59" borderId="28" applyNumberFormat="0" applyAlignment="0" applyProtection="0"/>
    <xf numFmtId="0" fontId="25" fillId="0" borderId="0" applyNumberFormat="0" applyFill="0" applyBorder="0" applyAlignment="0">
      <protection locked="0"/>
    </xf>
    <xf numFmtId="0" fontId="53" fillId="25" borderId="15" applyNumberFormat="0" applyBorder="0" applyAlignment="0" applyProtection="0"/>
    <xf numFmtId="0" fontId="54" fillId="26" borderId="0" applyNumberFormat="0"/>
    <xf numFmtId="0" fontId="17" fillId="0" borderId="0"/>
    <xf numFmtId="1" fontId="4" fillId="0" borderId="0" applyFon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120" fillId="0" borderId="33" applyNumberFormat="0" applyFill="0" applyAlignment="0" applyProtection="0"/>
    <xf numFmtId="0" fontId="55" fillId="0" borderId="16" applyNumberFormat="0" applyFill="0" applyAlignment="0" applyProtection="0"/>
    <xf numFmtId="0" fontId="121" fillId="0" borderId="33" applyNumberFormat="0" applyFill="0" applyAlignment="0" applyProtection="0"/>
    <xf numFmtId="14" fontId="45" fillId="0" borderId="1" applyFont="0" applyFill="0" applyBorder="0" applyAlignment="0" applyProtection="0"/>
    <xf numFmtId="0" fontId="3" fillId="0" borderId="0" applyFont="0" applyFill="0" applyBorder="0" applyAlignment="0" applyProtection="0"/>
    <xf numFmtId="178" fontId="26" fillId="0" borderId="0"/>
    <xf numFmtId="0" fontId="122" fillId="60" borderId="0" applyNumberFormat="0" applyBorder="0" applyAlignment="0" applyProtection="0"/>
    <xf numFmtId="0" fontId="56" fillId="27" borderId="0" applyNumberFormat="0" applyBorder="0" applyAlignment="0" applyProtection="0"/>
    <xf numFmtId="0" fontId="123" fillId="60" borderId="0" applyNumberFormat="0" applyBorder="0" applyAlignment="0" applyProtection="0"/>
    <xf numFmtId="37" fontId="84" fillId="0" borderId="0"/>
    <xf numFmtId="196" fontId="5" fillId="0" borderId="0" applyFont="0" applyFill="0" applyBorder="0" applyAlignment="0" applyProtection="0">
      <alignment horizontal="right"/>
    </xf>
    <xf numFmtId="0" fontId="4" fillId="0" borderId="0"/>
    <xf numFmtId="0" fontId="4" fillId="0" borderId="0"/>
    <xf numFmtId="212" fontId="85" fillId="0" borderId="0"/>
    <xf numFmtId="38" fontId="5" fillId="0" borderId="14" applyFont="0" applyFill="0" applyBorder="0" applyAlignment="0" applyProtection="0"/>
    <xf numFmtId="38" fontId="5" fillId="0" borderId="14" applyFont="0" applyFill="0" applyBorder="0" applyAlignment="0" applyProtection="0"/>
    <xf numFmtId="197" fontId="4" fillId="0" borderId="0" applyFont="0" applyFill="0" applyBorder="0" applyAlignment="0"/>
    <xf numFmtId="197" fontId="4" fillId="0" borderId="0" applyFont="0" applyFill="0" applyBorder="0" applyAlignment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198" fontId="5" fillId="0" borderId="0" applyFont="0" applyFill="0" applyBorder="0" applyAlignment="0"/>
    <xf numFmtId="198" fontId="5" fillId="0" borderId="0" applyFont="0" applyFill="0" applyBorder="0" applyAlignment="0"/>
    <xf numFmtId="0" fontId="27" fillId="0" borderId="0"/>
    <xf numFmtId="0" fontId="27" fillId="0" borderId="0"/>
    <xf numFmtId="0" fontId="72" fillId="0" borderId="0"/>
    <xf numFmtId="0" fontId="37" fillId="0" borderId="0"/>
    <xf numFmtId="0" fontId="124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27" fillId="0" borderId="0"/>
    <xf numFmtId="0" fontId="27" fillId="0" borderId="0"/>
    <xf numFmtId="0" fontId="97" fillId="0" borderId="0"/>
    <xf numFmtId="0" fontId="96" fillId="0" borderId="0"/>
    <xf numFmtId="0" fontId="72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27" fillId="0" borderId="0"/>
    <xf numFmtId="0" fontId="27" fillId="0" borderId="0"/>
    <xf numFmtId="0" fontId="68" fillId="0" borderId="0"/>
    <xf numFmtId="0" fontId="72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27" fillId="0" borderId="0"/>
    <xf numFmtId="0" fontId="27" fillId="0" borderId="0"/>
    <xf numFmtId="0" fontId="72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125" fillId="0" borderId="0"/>
    <xf numFmtId="0" fontId="97" fillId="0" borderId="0"/>
    <xf numFmtId="0" fontId="97" fillId="0" borderId="0"/>
    <xf numFmtId="0" fontId="97" fillId="0" borderId="0"/>
    <xf numFmtId="0" fontId="27" fillId="0" borderId="0"/>
    <xf numFmtId="0" fontId="27" fillId="0" borderId="0"/>
    <xf numFmtId="0" fontId="96" fillId="0" borderId="0"/>
    <xf numFmtId="0" fontId="96" fillId="0" borderId="0"/>
    <xf numFmtId="0" fontId="96" fillId="0" borderId="0"/>
    <xf numFmtId="0" fontId="27" fillId="0" borderId="0"/>
    <xf numFmtId="0" fontId="27" fillId="0" borderId="0"/>
    <xf numFmtId="0" fontId="72" fillId="0" borderId="0"/>
    <xf numFmtId="0" fontId="13" fillId="0" borderId="0">
      <alignment vertical="top"/>
    </xf>
    <xf numFmtId="0" fontId="27" fillId="0" borderId="0"/>
    <xf numFmtId="0" fontId="27" fillId="0" borderId="0"/>
    <xf numFmtId="0" fontId="96" fillId="0" borderId="0"/>
    <xf numFmtId="0" fontId="27" fillId="0" borderId="0"/>
    <xf numFmtId="0" fontId="27" fillId="0" borderId="0"/>
    <xf numFmtId="0" fontId="124" fillId="0" borderId="0"/>
    <xf numFmtId="0" fontId="27" fillId="0" borderId="0"/>
    <xf numFmtId="0" fontId="27" fillId="0" borderId="0"/>
    <xf numFmtId="0" fontId="124" fillId="0" borderId="0"/>
    <xf numFmtId="0" fontId="27" fillId="0" borderId="0"/>
    <xf numFmtId="0" fontId="27" fillId="0" borderId="0"/>
    <xf numFmtId="0" fontId="124" fillId="0" borderId="0"/>
    <xf numFmtId="0" fontId="2" fillId="0" borderId="0"/>
    <xf numFmtId="196" fontId="5" fillId="0" borderId="0" applyFont="0" applyFill="0" applyBorder="0" applyAlignment="0" applyProtection="0">
      <alignment horizontal="right"/>
    </xf>
    <xf numFmtId="0" fontId="37" fillId="0" borderId="0"/>
    <xf numFmtId="0" fontId="32" fillId="0" borderId="0"/>
    <xf numFmtId="0" fontId="86" fillId="0" borderId="0" applyFill="0"/>
    <xf numFmtId="0" fontId="4" fillId="0" borderId="0"/>
    <xf numFmtId="0" fontId="4" fillId="0" borderId="0"/>
    <xf numFmtId="0" fontId="4" fillId="0" borderId="0"/>
    <xf numFmtId="0" fontId="8" fillId="0" borderId="0"/>
    <xf numFmtId="0" fontId="124" fillId="0" borderId="0"/>
    <xf numFmtId="0" fontId="124" fillId="0" borderId="0"/>
    <xf numFmtId="0" fontId="69" fillId="0" borderId="0"/>
    <xf numFmtId="0" fontId="126" fillId="0" borderId="0"/>
    <xf numFmtId="0" fontId="91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127" fillId="0" borderId="0"/>
    <xf numFmtId="0" fontId="27" fillId="0" borderId="0"/>
    <xf numFmtId="0" fontId="124" fillId="0" borderId="0"/>
    <xf numFmtId="0" fontId="8" fillId="0" borderId="0"/>
    <xf numFmtId="0" fontId="124" fillId="0" borderId="0"/>
    <xf numFmtId="0" fontId="27" fillId="0" borderId="0"/>
    <xf numFmtId="0" fontId="27" fillId="0" borderId="0"/>
    <xf numFmtId="0" fontId="127" fillId="0" borderId="0"/>
    <xf numFmtId="0" fontId="27" fillId="0" borderId="0"/>
    <xf numFmtId="0" fontId="124" fillId="0" borderId="0"/>
    <xf numFmtId="0" fontId="27" fillId="0" borderId="0"/>
    <xf numFmtId="0" fontId="124" fillId="0" borderId="0"/>
    <xf numFmtId="0" fontId="27" fillId="0" borderId="0"/>
    <xf numFmtId="0" fontId="27" fillId="0" borderId="0"/>
    <xf numFmtId="0" fontId="27" fillId="0" borderId="0"/>
    <xf numFmtId="0" fontId="90" fillId="0" borderId="0"/>
    <xf numFmtId="0" fontId="27" fillId="0" borderId="0"/>
    <xf numFmtId="0" fontId="27" fillId="0" borderId="0"/>
    <xf numFmtId="0" fontId="96" fillId="0" borderId="0"/>
    <xf numFmtId="0" fontId="27" fillId="0" borderId="0"/>
    <xf numFmtId="0" fontId="126" fillId="0" borderId="0"/>
    <xf numFmtId="0" fontId="4" fillId="0" borderId="0"/>
    <xf numFmtId="0" fontId="127" fillId="0" borderId="0"/>
    <xf numFmtId="0" fontId="128" fillId="0" borderId="0"/>
    <xf numFmtId="0" fontId="96" fillId="0" borderId="0"/>
    <xf numFmtId="0" fontId="126" fillId="0" borderId="0"/>
    <xf numFmtId="0" fontId="128" fillId="0" borderId="0"/>
    <xf numFmtId="0" fontId="68" fillId="0" borderId="0"/>
    <xf numFmtId="0" fontId="88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124" fillId="0" borderId="0"/>
    <xf numFmtId="0" fontId="27" fillId="0" borderId="0"/>
    <xf numFmtId="0" fontId="106" fillId="0" borderId="0"/>
    <xf numFmtId="0" fontId="106" fillId="0" borderId="0"/>
    <xf numFmtId="0" fontId="27" fillId="0" borderId="0"/>
    <xf numFmtId="0" fontId="106" fillId="0" borderId="0"/>
    <xf numFmtId="0" fontId="27" fillId="0" borderId="0"/>
    <xf numFmtId="0" fontId="4" fillId="0" borderId="0"/>
    <xf numFmtId="0" fontId="8" fillId="0" borderId="0"/>
    <xf numFmtId="0" fontId="96" fillId="0" borderId="0"/>
    <xf numFmtId="0" fontId="127" fillId="0" borderId="0"/>
    <xf numFmtId="0" fontId="27" fillId="0" borderId="0"/>
    <xf numFmtId="0" fontId="27" fillId="0" borderId="0"/>
    <xf numFmtId="0" fontId="27" fillId="0" borderId="0"/>
    <xf numFmtId="0" fontId="128" fillId="0" borderId="0"/>
    <xf numFmtId="0" fontId="36" fillId="0" borderId="0"/>
    <xf numFmtId="0" fontId="36" fillId="0" borderId="0"/>
    <xf numFmtId="0" fontId="2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127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27" fillId="0" borderId="0"/>
    <xf numFmtId="0" fontId="8" fillId="0" borderId="0"/>
    <xf numFmtId="0" fontId="126" fillId="0" borderId="0">
      <protection locked="0"/>
    </xf>
    <xf numFmtId="0" fontId="96" fillId="0" borderId="0"/>
    <xf numFmtId="0" fontId="79" fillId="0" borderId="0"/>
    <xf numFmtId="0" fontId="2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27" fillId="0" borderId="0"/>
    <xf numFmtId="0" fontId="27" fillId="0" borderId="0"/>
    <xf numFmtId="0" fontId="2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27" fillId="0" borderId="0"/>
    <xf numFmtId="0" fontId="27" fillId="0" borderId="0"/>
    <xf numFmtId="0" fontId="4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27" fillId="0" borderId="0"/>
    <xf numFmtId="0" fontId="27" fillId="0" borderId="0"/>
    <xf numFmtId="0" fontId="128" fillId="0" borderId="0"/>
    <xf numFmtId="0" fontId="4" fillId="0" borderId="0"/>
    <xf numFmtId="0" fontId="124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27" fillId="0" borderId="0"/>
    <xf numFmtId="0" fontId="27" fillId="0" borderId="0"/>
    <xf numFmtId="0" fontId="106" fillId="0" borderId="0"/>
    <xf numFmtId="0" fontId="96" fillId="0" borderId="0"/>
    <xf numFmtId="0" fontId="124" fillId="0" borderId="0"/>
    <xf numFmtId="0" fontId="96" fillId="0" borderId="0"/>
    <xf numFmtId="0" fontId="96" fillId="0" borderId="0"/>
    <xf numFmtId="0" fontId="4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68" fillId="0" borderId="0"/>
    <xf numFmtId="0" fontId="70" fillId="0" borderId="0"/>
    <xf numFmtId="0" fontId="4" fillId="0" borderId="0"/>
    <xf numFmtId="0" fontId="71" fillId="0" borderId="0"/>
    <xf numFmtId="0" fontId="73" fillId="0" borderId="0"/>
    <xf numFmtId="199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0" fontId="57" fillId="28" borderId="17" applyNumberFormat="0" applyFont="0" applyAlignment="0" applyProtection="0"/>
    <xf numFmtId="0" fontId="96" fillId="61" borderId="34" applyNumberFormat="0" applyFont="0" applyAlignment="0" applyProtection="0"/>
    <xf numFmtId="0" fontId="32" fillId="61" borderId="34" applyNumberFormat="0" applyFont="0" applyAlignment="0" applyProtection="0"/>
    <xf numFmtId="0" fontId="32" fillId="61" borderId="34" applyNumberFormat="0" applyFont="0" applyAlignment="0" applyProtection="0"/>
    <xf numFmtId="0" fontId="96" fillId="61" borderId="34" applyNumberFormat="0" applyFont="0" applyAlignment="0" applyProtection="0"/>
    <xf numFmtId="0" fontId="129" fillId="56" borderId="35" applyNumberFormat="0" applyAlignment="0" applyProtection="0"/>
    <xf numFmtId="0" fontId="58" fillId="21" borderId="18" applyNumberFormat="0" applyAlignment="0" applyProtection="0"/>
    <xf numFmtId="0" fontId="130" fillId="56" borderId="35" applyNumberFormat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1" fontId="59" fillId="0" borderId="0" applyFont="0" applyFill="0" applyBorder="0" applyAlignment="0" applyProtection="0"/>
    <xf numFmtId="202" fontId="59" fillId="0" borderId="0" applyFill="0" applyBorder="0" applyAlignment="0" applyProtection="0"/>
    <xf numFmtId="10" fontId="4" fillId="0" borderId="0" applyFont="0" applyFill="0" applyBorder="0" applyAlignment="0" applyProtection="0"/>
    <xf numFmtId="203" fontId="59" fillId="0" borderId="0" applyFill="0" applyBorder="0" applyAlignment="0" applyProtection="0"/>
    <xf numFmtId="204" fontId="59" fillId="29" borderId="0" applyFont="0" applyFill="0" applyBorder="0" applyAlignment="0" applyProtection="0"/>
    <xf numFmtId="205" fontId="60" fillId="0" borderId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24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106" fillId="0" borderId="0" applyFont="0" applyFill="0" applyBorder="0" applyAlignment="0" applyProtection="0"/>
    <xf numFmtId="9" fontId="106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" fontId="4" fillId="0" borderId="19" applyNumberFormat="0" applyFill="0" applyAlignment="0" applyProtection="0">
      <alignment horizontal="center" vertical="center"/>
    </xf>
    <xf numFmtId="1" fontId="4" fillId="0" borderId="19" applyNumberFormat="0" applyFill="0" applyAlignment="0" applyProtection="0">
      <alignment horizontal="center" vertical="center"/>
    </xf>
    <xf numFmtId="1" fontId="4" fillId="0" borderId="19" applyNumberFormat="0" applyFill="0" applyAlignment="0" applyProtection="0">
      <alignment horizontal="center" vertical="center"/>
    </xf>
    <xf numFmtId="1" fontId="4" fillId="0" borderId="19" applyNumberFormat="0" applyFill="0" applyAlignment="0" applyProtection="0">
      <alignment horizontal="center" vertical="center"/>
    </xf>
    <xf numFmtId="1" fontId="4" fillId="0" borderId="19" applyNumberFormat="0" applyFill="0" applyAlignment="0" applyProtection="0">
      <alignment horizontal="center" vertical="center"/>
    </xf>
    <xf numFmtId="1" fontId="4" fillId="0" borderId="19" applyNumberFormat="0" applyFill="0" applyAlignment="0" applyProtection="0">
      <alignment horizontal="center" vertical="center"/>
    </xf>
    <xf numFmtId="1" fontId="4" fillId="0" borderId="19" applyNumberFormat="0" applyFill="0" applyAlignment="0" applyProtection="0">
      <alignment horizontal="center" vertical="center"/>
    </xf>
    <xf numFmtId="1" fontId="4" fillId="0" borderId="19" applyNumberFormat="0" applyFill="0" applyAlignment="0" applyProtection="0">
      <alignment horizontal="center" vertical="center"/>
    </xf>
    <xf numFmtId="0" fontId="28" fillId="0" borderId="0">
      <alignment horizontal="left"/>
    </xf>
    <xf numFmtId="0" fontId="33" fillId="30" borderId="0" applyNumberFormat="0" applyFont="0" applyBorder="0" applyAlignment="0" applyProtection="0">
      <alignment horizontal="center"/>
    </xf>
    <xf numFmtId="0" fontId="61" fillId="0" borderId="0"/>
    <xf numFmtId="0" fontId="79" fillId="0" borderId="0"/>
    <xf numFmtId="0" fontId="4" fillId="0" borderId="0"/>
    <xf numFmtId="0" fontId="4" fillId="0" borderId="0"/>
    <xf numFmtId="0" fontId="62" fillId="0" borderId="0"/>
    <xf numFmtId="215" fontId="89" fillId="0" borderId="0"/>
    <xf numFmtId="49" fontId="13" fillId="0" borderId="0" applyFill="0" applyBorder="0" applyAlignment="0"/>
    <xf numFmtId="0" fontId="4" fillId="0" borderId="0" applyFill="0" applyBorder="0" applyAlignment="0"/>
    <xf numFmtId="179" fontId="4" fillId="0" borderId="0" applyFill="0" applyBorder="0" applyAlignment="0"/>
    <xf numFmtId="0" fontId="63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2" fillId="0" borderId="36" applyNumberFormat="0" applyFill="0" applyAlignment="0" applyProtection="0"/>
    <xf numFmtId="0" fontId="64" fillId="0" borderId="20" applyNumberFormat="0" applyFill="0" applyAlignment="0" applyProtection="0"/>
    <xf numFmtId="0" fontId="133" fillId="0" borderId="36" applyNumberFormat="0" applyFill="0" applyAlignment="0" applyProtection="0"/>
    <xf numFmtId="171" fontId="65" fillId="0" borderId="0">
      <alignment horizontal="left"/>
      <protection locked="0"/>
    </xf>
    <xf numFmtId="0" fontId="66" fillId="0" borderId="0" applyNumberFormat="0" applyFont="0" applyFill="0"/>
    <xf numFmtId="14" fontId="33" fillId="0" borderId="0" applyNumberFormat="0" applyFont="0" applyBorder="0" applyAlignment="0" applyProtection="0">
      <alignment horizontal="center"/>
    </xf>
    <xf numFmtId="0" fontId="134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213" fontId="79" fillId="0" borderId="0" applyFont="0" applyFill="0" applyBorder="0" applyAlignment="0" applyProtection="0"/>
    <xf numFmtId="214" fontId="79" fillId="0" borderId="0" applyFont="0" applyFill="0" applyBorder="0" applyAlignment="0" applyProtection="0"/>
    <xf numFmtId="180" fontId="29" fillId="0" borderId="0" applyFont="0" applyFill="0" applyBorder="0" applyAlignment="0" applyProtection="0"/>
    <xf numFmtId="181" fontId="30" fillId="0" borderId="0" applyFont="0" applyFill="0" applyBorder="0" applyAlignment="0" applyProtection="0">
      <alignment horizontal="center"/>
    </xf>
    <xf numFmtId="39" fontId="4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39" fontId="4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106" fillId="0" borderId="0" applyFont="0" applyFill="0" applyBorder="0" applyAlignment="0" applyProtection="0"/>
    <xf numFmtId="164" fontId="106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106" fillId="0" borderId="0"/>
    <xf numFmtId="0" fontId="68" fillId="0" borderId="0"/>
    <xf numFmtId="0" fontId="68" fillId="0" borderId="0"/>
    <xf numFmtId="0" fontId="106" fillId="0" borderId="0"/>
    <xf numFmtId="0" fontId="69" fillId="0" borderId="0"/>
    <xf numFmtId="0" fontId="4" fillId="0" borderId="0"/>
    <xf numFmtId="39" fontId="77" fillId="0" borderId="0"/>
    <xf numFmtId="179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6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17" fillId="0" borderId="0"/>
    <xf numFmtId="0" fontId="34" fillId="0" borderId="0"/>
    <xf numFmtId="43" fontId="4" fillId="0" borderId="0" applyFont="0" applyFill="0" applyBorder="0" applyAlignment="0" applyProtection="0"/>
    <xf numFmtId="0" fontId="1" fillId="0" borderId="0"/>
  </cellStyleXfs>
  <cellXfs count="395">
    <xf numFmtId="0" fontId="0" fillId="0" borderId="0" xfId="0"/>
    <xf numFmtId="166" fontId="94" fillId="0" borderId="0" xfId="0" applyNumberFormat="1" applyFont="1" applyFill="1" applyBorder="1" applyAlignment="1">
      <alignment horizontal="left" vertical="center"/>
    </xf>
    <xf numFmtId="166" fontId="93" fillId="0" borderId="0" xfId="0" applyNumberFormat="1" applyFont="1" applyFill="1" applyBorder="1" applyAlignment="1">
      <alignment horizontal="center" vertical="center"/>
    </xf>
    <xf numFmtId="166" fontId="93" fillId="0" borderId="0" xfId="0" applyNumberFormat="1" applyFont="1" applyFill="1" applyBorder="1" applyAlignment="1">
      <alignment horizontal="left" vertical="center"/>
    </xf>
    <xf numFmtId="166" fontId="93" fillId="0" borderId="0" xfId="0" applyNumberFormat="1" applyFont="1" applyFill="1" applyBorder="1" applyAlignment="1">
      <alignment horizontal="right" vertical="center"/>
    </xf>
    <xf numFmtId="166" fontId="93" fillId="0" borderId="0" xfId="0" applyNumberFormat="1" applyFont="1" applyFill="1" applyBorder="1" applyAlignment="1">
      <alignment vertical="center"/>
    </xf>
    <xf numFmtId="166" fontId="94" fillId="0" borderId="1" xfId="0" applyNumberFormat="1" applyFont="1" applyFill="1" applyBorder="1" applyAlignment="1">
      <alignment horizontal="left" vertical="center"/>
    </xf>
    <xf numFmtId="166" fontId="93" fillId="0" borderId="1" xfId="0" applyNumberFormat="1" applyFont="1" applyFill="1" applyBorder="1" applyAlignment="1">
      <alignment horizontal="center" vertical="center"/>
    </xf>
    <xf numFmtId="166" fontId="93" fillId="0" borderId="1" xfId="0" applyNumberFormat="1" applyFont="1" applyFill="1" applyBorder="1" applyAlignment="1">
      <alignment horizontal="left" vertical="center"/>
    </xf>
    <xf numFmtId="166" fontId="93" fillId="0" borderId="1" xfId="0" applyNumberFormat="1" applyFont="1" applyFill="1" applyBorder="1" applyAlignment="1">
      <alignment horizontal="right" vertical="center"/>
    </xf>
    <xf numFmtId="166" fontId="94" fillId="0" borderId="0" xfId="0" applyNumberFormat="1" applyFont="1" applyFill="1" applyBorder="1" applyAlignment="1">
      <alignment horizontal="right" vertical="center"/>
    </xf>
    <xf numFmtId="166" fontId="94" fillId="0" borderId="0" xfId="0" applyNumberFormat="1" applyFont="1" applyFill="1" applyBorder="1" applyAlignment="1">
      <alignment vertical="center"/>
    </xf>
    <xf numFmtId="49" fontId="94" fillId="0" borderId="0" xfId="0" applyNumberFormat="1" applyFont="1" applyFill="1" applyBorder="1" applyAlignment="1">
      <alignment horizontal="right" vertical="center"/>
    </xf>
    <xf numFmtId="166" fontId="94" fillId="0" borderId="1" xfId="0" applyNumberFormat="1" applyFont="1" applyFill="1" applyBorder="1" applyAlignment="1">
      <alignment horizontal="right" vertical="center"/>
    </xf>
    <xf numFmtId="0" fontId="94" fillId="0" borderId="0" xfId="0" applyFont="1" applyFill="1" applyBorder="1" applyAlignment="1">
      <alignment vertical="center"/>
    </xf>
    <xf numFmtId="166" fontId="94" fillId="62" borderId="0" xfId="0" applyNumberFormat="1" applyFont="1" applyFill="1" applyBorder="1" applyAlignment="1">
      <alignment horizontal="right" vertical="center"/>
    </xf>
    <xf numFmtId="166" fontId="93" fillId="62" borderId="0" xfId="0" applyNumberFormat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vertical="center"/>
    </xf>
    <xf numFmtId="168" fontId="93" fillId="62" borderId="0" xfId="640" applyNumberFormat="1" applyFont="1" applyFill="1" applyBorder="1" applyAlignment="1">
      <alignment horizontal="right" vertical="center"/>
    </xf>
    <xf numFmtId="168" fontId="93" fillId="0" borderId="0" xfId="0" applyNumberFormat="1" applyFont="1" applyFill="1" applyBorder="1" applyAlignment="1">
      <alignment horizontal="right" vertical="center"/>
    </xf>
    <xf numFmtId="168" fontId="93" fillId="0" borderId="0" xfId="416" applyNumberFormat="1" applyFont="1" applyFill="1" applyAlignment="1">
      <alignment horizontal="right" vertical="center"/>
    </xf>
    <xf numFmtId="168" fontId="93" fillId="0" borderId="0" xfId="416" applyNumberFormat="1" applyFont="1" applyAlignment="1">
      <alignment horizontal="right" vertical="center"/>
    </xf>
    <xf numFmtId="168" fontId="93" fillId="0" borderId="0" xfId="640" applyNumberFormat="1" applyFont="1" applyFill="1" applyBorder="1" applyAlignment="1">
      <alignment horizontal="right" vertical="center"/>
    </xf>
    <xf numFmtId="168" fontId="93" fillId="0" borderId="0" xfId="417" applyNumberFormat="1" applyFont="1" applyFill="1" applyAlignment="1">
      <alignment horizontal="right" vertical="center"/>
    </xf>
    <xf numFmtId="168" fontId="93" fillId="0" borderId="0" xfId="421" applyNumberFormat="1" applyFont="1" applyFill="1" applyAlignment="1">
      <alignment horizontal="right" vertical="center"/>
    </xf>
    <xf numFmtId="168" fontId="93" fillId="62" borderId="0" xfId="187" applyNumberFormat="1" applyFont="1" applyFill="1" applyBorder="1" applyAlignment="1">
      <alignment horizontal="right" vertical="center"/>
    </xf>
    <xf numFmtId="168" fontId="93" fillId="0" borderId="0" xfId="418" applyNumberFormat="1" applyFont="1" applyFill="1" applyAlignment="1">
      <alignment horizontal="right" vertical="center"/>
    </xf>
    <xf numFmtId="168" fontId="93" fillId="0" borderId="0" xfId="418" applyNumberFormat="1" applyFont="1" applyAlignment="1">
      <alignment horizontal="right" vertical="center"/>
    </xf>
    <xf numFmtId="168" fontId="93" fillId="0" borderId="0" xfId="187" applyNumberFormat="1" applyFont="1" applyFill="1" applyBorder="1" applyAlignment="1">
      <alignment horizontal="right" vertical="center"/>
    </xf>
    <xf numFmtId="168" fontId="93" fillId="0" borderId="0" xfId="419" applyNumberFormat="1" applyFont="1" applyFill="1" applyAlignment="1">
      <alignment horizontal="right" vertical="center"/>
    </xf>
    <xf numFmtId="168" fontId="93" fillId="0" borderId="0" xfId="419" applyNumberFormat="1" applyFont="1" applyAlignment="1">
      <alignment horizontal="right" vertical="center"/>
    </xf>
    <xf numFmtId="168" fontId="93" fillId="0" borderId="0" xfId="420" applyNumberFormat="1" applyFont="1" applyFill="1" applyAlignment="1">
      <alignment horizontal="right" vertical="center"/>
    </xf>
    <xf numFmtId="168" fontId="93" fillId="0" borderId="0" xfId="420" applyNumberFormat="1" applyFont="1" applyAlignment="1">
      <alignment horizontal="right" vertical="center"/>
    </xf>
    <xf numFmtId="0" fontId="93" fillId="0" borderId="0" xfId="0" quotePrefix="1" applyFont="1" applyFill="1" applyBorder="1" applyAlignment="1">
      <alignment horizontal="left" vertical="center"/>
    </xf>
    <xf numFmtId="168" fontId="93" fillId="0" borderId="0" xfId="421" applyNumberFormat="1" applyFont="1" applyAlignment="1">
      <alignment horizontal="right" vertical="center"/>
    </xf>
    <xf numFmtId="166" fontId="93" fillId="0" borderId="0" xfId="0" quotePrefix="1" applyNumberFormat="1" applyFont="1" applyFill="1" applyBorder="1" applyAlignment="1">
      <alignment horizontal="center" vertical="center"/>
    </xf>
    <xf numFmtId="168" fontId="93" fillId="0" borderId="0" xfId="422" applyNumberFormat="1" applyFont="1" applyFill="1" applyAlignment="1">
      <alignment horizontal="right" vertical="center"/>
    </xf>
    <xf numFmtId="168" fontId="93" fillId="0" borderId="0" xfId="422" applyNumberFormat="1" applyFont="1" applyAlignment="1">
      <alignment horizontal="right" vertical="center"/>
    </xf>
    <xf numFmtId="168" fontId="93" fillId="62" borderId="0" xfId="0" applyNumberFormat="1" applyFont="1" applyFill="1" applyBorder="1" applyAlignment="1">
      <alignment horizontal="right" vertical="center"/>
    </xf>
    <xf numFmtId="168" fontId="93" fillId="0" borderId="0" xfId="423" applyNumberFormat="1" applyFont="1" applyFill="1" applyAlignment="1">
      <alignment horizontal="right" vertical="center"/>
    </xf>
    <xf numFmtId="168" fontId="93" fillId="0" borderId="0" xfId="423" applyNumberFormat="1" applyFont="1" applyAlignment="1">
      <alignment horizontal="right" vertical="center"/>
    </xf>
    <xf numFmtId="188" fontId="93" fillId="0" borderId="0" xfId="0" applyNumberFormat="1" applyFont="1" applyFill="1" applyBorder="1" applyAlignment="1">
      <alignment horizontal="center" vertical="center"/>
    </xf>
    <xf numFmtId="168" fontId="93" fillId="0" borderId="0" xfId="423" applyNumberFormat="1" applyFont="1" applyFill="1" applyBorder="1" applyAlignment="1">
      <alignment horizontal="right" vertical="center"/>
    </xf>
    <xf numFmtId="168" fontId="93" fillId="0" borderId="0" xfId="423" applyNumberFormat="1" applyFont="1" applyBorder="1" applyAlignment="1">
      <alignment horizontal="right" vertical="center"/>
    </xf>
    <xf numFmtId="168" fontId="93" fillId="62" borderId="1" xfId="0" applyNumberFormat="1" applyFont="1" applyFill="1" applyBorder="1" applyAlignment="1">
      <alignment horizontal="right" vertical="center"/>
    </xf>
    <xf numFmtId="168" fontId="93" fillId="0" borderId="1" xfId="423" applyNumberFormat="1" applyFont="1" applyFill="1" applyBorder="1" applyAlignment="1">
      <alignment horizontal="right" vertical="center"/>
    </xf>
    <xf numFmtId="168" fontId="93" fillId="62" borderId="1" xfId="187" applyNumberFormat="1" applyFont="1" applyFill="1" applyBorder="1" applyAlignment="1">
      <alignment horizontal="right" vertical="center"/>
    </xf>
    <xf numFmtId="168" fontId="93" fillId="0" borderId="1" xfId="187" applyNumberFormat="1" applyFont="1" applyFill="1" applyBorder="1" applyAlignment="1">
      <alignment horizontal="right" vertical="center"/>
    </xf>
    <xf numFmtId="0" fontId="93" fillId="0" borderId="0" xfId="0" applyFont="1" applyFill="1" applyAlignment="1">
      <alignment vertical="center"/>
    </xf>
    <xf numFmtId="168" fontId="93" fillId="0" borderId="0" xfId="424" applyNumberFormat="1" applyFont="1" applyFill="1" applyAlignment="1">
      <alignment horizontal="right" vertical="center"/>
    </xf>
    <xf numFmtId="168" fontId="93" fillId="0" borderId="0" xfId="424" applyNumberFormat="1" applyFont="1" applyAlignment="1">
      <alignment horizontal="right" vertical="center"/>
    </xf>
    <xf numFmtId="168" fontId="93" fillId="62" borderId="0" xfId="424" applyNumberFormat="1" applyFont="1" applyFill="1" applyAlignment="1">
      <alignment horizontal="right" vertical="center"/>
    </xf>
    <xf numFmtId="168" fontId="93" fillId="62" borderId="0" xfId="431" applyNumberFormat="1" applyFont="1" applyFill="1" applyAlignment="1">
      <alignment horizontal="right" vertical="center"/>
    </xf>
    <xf numFmtId="168" fontId="93" fillId="0" borderId="0" xfId="425" applyNumberFormat="1" applyFont="1" applyFill="1" applyAlignment="1">
      <alignment horizontal="right" vertical="center"/>
    </xf>
    <xf numFmtId="168" fontId="93" fillId="0" borderId="0" xfId="425" applyNumberFormat="1" applyFont="1" applyAlignment="1">
      <alignment horizontal="right" vertical="center"/>
    </xf>
    <xf numFmtId="168" fontId="93" fillId="0" borderId="0" xfId="431" applyNumberFormat="1" applyFont="1" applyFill="1" applyAlignment="1">
      <alignment horizontal="right" vertical="center"/>
    </xf>
    <xf numFmtId="0" fontId="93" fillId="0" borderId="0" xfId="532" applyFont="1" applyFill="1" applyAlignment="1">
      <alignment vertical="center"/>
    </xf>
    <xf numFmtId="168" fontId="93" fillId="0" borderId="0" xfId="432" applyNumberFormat="1" applyFont="1" applyFill="1" applyAlignment="1">
      <alignment horizontal="right" vertical="center"/>
    </xf>
    <xf numFmtId="168" fontId="93" fillId="0" borderId="0" xfId="432" applyNumberFormat="1" applyFont="1" applyAlignment="1">
      <alignment horizontal="right" vertical="center"/>
    </xf>
    <xf numFmtId="168" fontId="93" fillId="0" borderId="0" xfId="431" applyNumberFormat="1" applyFont="1" applyAlignment="1">
      <alignment horizontal="right" vertical="center"/>
    </xf>
    <xf numFmtId="168" fontId="93" fillId="62" borderId="0" xfId="198" applyNumberFormat="1" applyFont="1" applyFill="1" applyBorder="1" applyAlignment="1">
      <alignment horizontal="right" vertical="center"/>
    </xf>
    <xf numFmtId="168" fontId="93" fillId="0" borderId="0" xfId="434" applyNumberFormat="1" applyFont="1" applyFill="1" applyAlignment="1">
      <alignment horizontal="right" vertical="center"/>
    </xf>
    <xf numFmtId="168" fontId="93" fillId="0" borderId="0" xfId="434" applyNumberFormat="1" applyFont="1" applyAlignment="1">
      <alignment horizontal="right" vertical="center"/>
    </xf>
    <xf numFmtId="168" fontId="93" fillId="62" borderId="0" xfId="432" applyNumberFormat="1" applyFont="1" applyFill="1" applyAlignment="1">
      <alignment horizontal="right" vertical="center"/>
    </xf>
    <xf numFmtId="168" fontId="93" fillId="0" borderId="0" xfId="435" applyNumberFormat="1" applyFont="1" applyFill="1" applyAlignment="1">
      <alignment horizontal="right" vertical="center"/>
    </xf>
    <xf numFmtId="168" fontId="93" fillId="0" borderId="0" xfId="435" applyNumberFormat="1" applyFont="1" applyAlignment="1">
      <alignment horizontal="right" vertical="center"/>
    </xf>
    <xf numFmtId="168" fontId="93" fillId="0" borderId="0" xfId="433" applyNumberFormat="1" applyFont="1" applyAlignment="1">
      <alignment horizontal="right" vertical="center"/>
    </xf>
    <xf numFmtId="168" fontId="93" fillId="62" borderId="0" xfId="187" quotePrefix="1" applyNumberFormat="1" applyFont="1" applyFill="1" applyBorder="1" applyAlignment="1">
      <alignment horizontal="right" vertical="center"/>
    </xf>
    <xf numFmtId="168" fontId="93" fillId="0" borderId="0" xfId="436" applyNumberFormat="1" applyFont="1" applyFill="1" applyAlignment="1">
      <alignment horizontal="right" vertical="center"/>
    </xf>
    <xf numFmtId="168" fontId="93" fillId="0" borderId="0" xfId="436" applyNumberFormat="1" applyFont="1" applyAlignment="1">
      <alignment horizontal="right" vertical="center"/>
    </xf>
    <xf numFmtId="168" fontId="93" fillId="62" borderId="0" xfId="434" applyNumberFormat="1" applyFont="1" applyFill="1" applyAlignment="1">
      <alignment horizontal="right" vertical="center"/>
    </xf>
    <xf numFmtId="166" fontId="93" fillId="0" borderId="0" xfId="0" quotePrefix="1" applyNumberFormat="1" applyFont="1" applyFill="1" applyBorder="1" applyAlignment="1">
      <alignment horizontal="left" vertical="center"/>
    </xf>
    <xf numFmtId="168" fontId="93" fillId="0" borderId="0" xfId="437" applyNumberFormat="1" applyFont="1" applyFill="1" applyAlignment="1">
      <alignment horizontal="right" vertical="center"/>
    </xf>
    <xf numFmtId="168" fontId="93" fillId="0" borderId="0" xfId="437" applyNumberFormat="1" applyFont="1" applyAlignment="1">
      <alignment horizontal="right" vertical="center"/>
    </xf>
    <xf numFmtId="168" fontId="93" fillId="62" borderId="0" xfId="435" applyNumberFormat="1" applyFont="1" applyFill="1" applyAlignment="1">
      <alignment horizontal="right" vertical="center"/>
    </xf>
    <xf numFmtId="168" fontId="93" fillId="0" borderId="0" xfId="438" applyNumberFormat="1" applyFont="1" applyFill="1" applyAlignment="1">
      <alignment horizontal="right" vertical="center"/>
    </xf>
    <xf numFmtId="168" fontId="93" fillId="0" borderId="0" xfId="438" applyNumberFormat="1" applyFont="1" applyAlignment="1">
      <alignment horizontal="right" vertical="center"/>
    </xf>
    <xf numFmtId="168" fontId="93" fillId="62" borderId="0" xfId="436" applyNumberFormat="1" applyFont="1" applyFill="1" applyAlignment="1">
      <alignment horizontal="right" vertical="center"/>
    </xf>
    <xf numFmtId="168" fontId="93" fillId="62" borderId="1" xfId="431" applyNumberFormat="1" applyFont="1" applyFill="1" applyBorder="1" applyAlignment="1">
      <alignment horizontal="right" vertical="center"/>
    </xf>
    <xf numFmtId="168" fontId="93" fillId="0" borderId="24" xfId="440" applyNumberFormat="1" applyFont="1" applyFill="1" applyBorder="1" applyAlignment="1">
      <alignment horizontal="right" vertical="center"/>
    </xf>
    <xf numFmtId="168" fontId="93" fillId="0" borderId="0" xfId="440" applyNumberFormat="1" applyFont="1" applyAlignment="1">
      <alignment horizontal="right" vertical="center"/>
    </xf>
    <xf numFmtId="168" fontId="93" fillId="62" borderId="1" xfId="438" applyNumberFormat="1" applyFont="1" applyFill="1" applyBorder="1" applyAlignment="1">
      <alignment horizontal="right" vertical="center"/>
    </xf>
    <xf numFmtId="168" fontId="93" fillId="0" borderId="1" xfId="438" applyNumberFormat="1" applyFont="1" applyFill="1" applyBorder="1" applyAlignment="1">
      <alignment horizontal="right" vertical="center"/>
    </xf>
    <xf numFmtId="168" fontId="93" fillId="62" borderId="25" xfId="187" applyNumberFormat="1" applyFont="1" applyFill="1" applyBorder="1" applyAlignment="1">
      <alignment horizontal="right" vertical="center"/>
    </xf>
    <xf numFmtId="168" fontId="93" fillId="0" borderId="0" xfId="0" applyNumberFormat="1" applyFont="1" applyFill="1" applyAlignment="1">
      <alignment horizontal="right" vertical="center"/>
    </xf>
    <xf numFmtId="168" fontId="93" fillId="0" borderId="25" xfId="187" applyNumberFormat="1" applyFont="1" applyFill="1" applyBorder="1" applyAlignment="1">
      <alignment horizontal="right" vertical="center"/>
    </xf>
    <xf numFmtId="166" fontId="93" fillId="0" borderId="1" xfId="0" applyNumberFormat="1" applyFont="1" applyFill="1" applyBorder="1" applyAlignment="1">
      <alignment vertical="center"/>
    </xf>
    <xf numFmtId="168" fontId="93" fillId="0" borderId="0" xfId="0" applyNumberFormat="1" applyFont="1" applyFill="1" applyAlignment="1">
      <alignment vertical="center"/>
    </xf>
    <xf numFmtId="168" fontId="93" fillId="0" borderId="0" xfId="0" applyNumberFormat="1" applyFont="1" applyFill="1" applyBorder="1" applyAlignment="1">
      <alignment horizontal="center" vertical="center"/>
    </xf>
    <xf numFmtId="166" fontId="94" fillId="0" borderId="0" xfId="0" applyNumberFormat="1" applyFont="1" applyAlignment="1">
      <alignment vertical="center"/>
    </xf>
    <xf numFmtId="168" fontId="93" fillId="62" borderId="0" xfId="0" applyNumberFormat="1" applyFont="1" applyFill="1" applyAlignment="1">
      <alignment horizontal="right" vertical="center"/>
    </xf>
    <xf numFmtId="166" fontId="93" fillId="0" borderId="0" xfId="0" applyNumberFormat="1" applyFont="1" applyAlignment="1">
      <alignment horizontal="center" vertical="center"/>
    </xf>
    <xf numFmtId="168" fontId="93" fillId="0" borderId="0" xfId="445" applyNumberFormat="1" applyFont="1" applyFill="1" applyAlignment="1">
      <alignment horizontal="right" vertical="center"/>
    </xf>
    <xf numFmtId="168" fontId="93" fillId="0" borderId="0" xfId="445" applyNumberFormat="1" applyFont="1" applyAlignment="1">
      <alignment horizontal="right" vertical="center"/>
    </xf>
    <xf numFmtId="168" fontId="93" fillId="62" borderId="0" xfId="445" applyNumberFormat="1" applyFont="1" applyFill="1" applyAlignment="1">
      <alignment horizontal="right" vertical="center"/>
    </xf>
    <xf numFmtId="189" fontId="93" fillId="0" borderId="0" xfId="0" applyNumberFormat="1" applyFont="1" applyFill="1" applyAlignment="1">
      <alignment vertical="center"/>
    </xf>
    <xf numFmtId="168" fontId="93" fillId="0" borderId="0" xfId="447" applyNumberFormat="1" applyFont="1" applyFill="1" applyAlignment="1">
      <alignment horizontal="right" vertical="center"/>
    </xf>
    <xf numFmtId="168" fontId="93" fillId="0" borderId="0" xfId="447" applyNumberFormat="1" applyFont="1" applyAlignment="1">
      <alignment horizontal="right" vertical="center"/>
    </xf>
    <xf numFmtId="168" fontId="93" fillId="62" borderId="0" xfId="447" applyNumberFormat="1" applyFont="1" applyFill="1" applyAlignment="1">
      <alignment horizontal="right" vertical="center"/>
    </xf>
    <xf numFmtId="168" fontId="93" fillId="0" borderId="0" xfId="446" applyNumberFormat="1" applyFont="1" applyFill="1" applyAlignment="1">
      <alignment horizontal="right" vertical="center"/>
    </xf>
    <xf numFmtId="168" fontId="93" fillId="0" borderId="0" xfId="446" applyNumberFormat="1" applyFont="1" applyAlignment="1">
      <alignment horizontal="right" vertical="center"/>
    </xf>
    <xf numFmtId="168" fontId="93" fillId="62" borderId="0" xfId="446" applyNumberFormat="1" applyFont="1" applyFill="1" applyAlignment="1">
      <alignment horizontal="right" vertical="center"/>
    </xf>
    <xf numFmtId="168" fontId="93" fillId="0" borderId="0" xfId="448" applyNumberFormat="1" applyFont="1" applyFill="1" applyAlignment="1">
      <alignment horizontal="right" vertical="center"/>
    </xf>
    <xf numFmtId="168" fontId="93" fillId="0" borderId="0" xfId="448" applyNumberFormat="1" applyFont="1" applyAlignment="1">
      <alignment horizontal="right" vertical="center"/>
    </xf>
    <xf numFmtId="168" fontId="93" fillId="62" borderId="0" xfId="448" applyNumberFormat="1" applyFont="1" applyFill="1" applyAlignment="1">
      <alignment horizontal="right" vertical="center"/>
    </xf>
    <xf numFmtId="166" fontId="93" fillId="0" borderId="0" xfId="0" applyNumberFormat="1" applyFont="1" applyFill="1" applyAlignment="1">
      <alignment horizontal="center" vertical="center"/>
    </xf>
    <xf numFmtId="168" fontId="93" fillId="0" borderId="0" xfId="449" applyNumberFormat="1" applyFont="1" applyFill="1" applyAlignment="1">
      <alignment horizontal="right" vertical="center"/>
    </xf>
    <xf numFmtId="168" fontId="93" fillId="0" borderId="0" xfId="449" applyNumberFormat="1" applyFont="1" applyAlignment="1">
      <alignment horizontal="right" vertical="center"/>
    </xf>
    <xf numFmtId="168" fontId="93" fillId="62" borderId="0" xfId="449" applyNumberFormat="1" applyFont="1" applyFill="1" applyAlignment="1">
      <alignment horizontal="right" vertical="center"/>
    </xf>
    <xf numFmtId="168" fontId="93" fillId="0" borderId="24" xfId="449" applyNumberFormat="1" applyFont="1" applyFill="1" applyBorder="1" applyAlignment="1">
      <alignment horizontal="right" vertical="center"/>
    </xf>
    <xf numFmtId="168" fontId="93" fillId="62" borderId="24" xfId="449" applyNumberFormat="1" applyFont="1" applyFill="1" applyBorder="1" applyAlignment="1">
      <alignment horizontal="right" vertical="center"/>
    </xf>
    <xf numFmtId="168" fontId="93" fillId="0" borderId="1" xfId="447" applyNumberFormat="1" applyFont="1" applyFill="1" applyBorder="1" applyAlignment="1">
      <alignment horizontal="right" vertical="center"/>
    </xf>
    <xf numFmtId="188" fontId="93" fillId="0" borderId="0" xfId="0" quotePrefix="1" applyNumberFormat="1" applyFont="1" applyFill="1" applyBorder="1" applyAlignment="1">
      <alignment horizontal="center" vertical="center"/>
    </xf>
    <xf numFmtId="168" fontId="93" fillId="0" borderId="0" xfId="450" applyNumberFormat="1" applyFont="1" applyFill="1" applyAlignment="1">
      <alignment horizontal="right" vertical="center"/>
    </xf>
    <xf numFmtId="168" fontId="93" fillId="0" borderId="0" xfId="450" applyNumberFormat="1" applyFont="1" applyAlignment="1">
      <alignment horizontal="right" vertical="center"/>
    </xf>
    <xf numFmtId="168" fontId="93" fillId="62" borderId="0" xfId="453" applyNumberFormat="1" applyFont="1" applyFill="1" applyAlignment="1">
      <alignment horizontal="right" vertical="center"/>
    </xf>
    <xf numFmtId="168" fontId="93" fillId="0" borderId="0" xfId="453" applyNumberFormat="1" applyFont="1" applyFill="1" applyAlignment="1">
      <alignment horizontal="right" vertical="center"/>
    </xf>
    <xf numFmtId="0" fontId="93" fillId="0" borderId="0" xfId="451" applyFont="1" applyFill="1" applyAlignment="1">
      <alignment vertical="center"/>
    </xf>
    <xf numFmtId="168" fontId="93" fillId="0" borderId="0" xfId="452" applyNumberFormat="1" applyFont="1" applyFill="1" applyAlignment="1">
      <alignment horizontal="right" vertical="center"/>
    </xf>
    <xf numFmtId="168" fontId="93" fillId="0" borderId="0" xfId="452" applyNumberFormat="1" applyFont="1" applyAlignment="1">
      <alignment horizontal="right" vertical="center"/>
    </xf>
    <xf numFmtId="168" fontId="93" fillId="0" borderId="0" xfId="453" applyNumberFormat="1" applyFont="1" applyAlignment="1">
      <alignment horizontal="right" vertical="center"/>
    </xf>
    <xf numFmtId="168" fontId="93" fillId="0" borderId="0" xfId="454" applyNumberFormat="1" applyFont="1" applyFill="1" applyAlignment="1">
      <alignment horizontal="right" vertical="center"/>
    </xf>
    <xf numFmtId="168" fontId="93" fillId="0" borderId="0" xfId="454" applyNumberFormat="1" applyFont="1" applyAlignment="1">
      <alignment horizontal="right" vertical="center"/>
    </xf>
    <xf numFmtId="168" fontId="93" fillId="0" borderId="0" xfId="458" applyNumberFormat="1" applyFont="1" applyFill="1" applyAlignment="1">
      <alignment horizontal="right" vertical="center"/>
    </xf>
    <xf numFmtId="168" fontId="93" fillId="0" borderId="0" xfId="458" applyNumberFormat="1" applyFont="1" applyAlignment="1">
      <alignment horizontal="right" vertical="center"/>
    </xf>
    <xf numFmtId="168" fontId="93" fillId="0" borderId="24" xfId="458" applyNumberFormat="1" applyFont="1" applyFill="1" applyBorder="1" applyAlignment="1">
      <alignment horizontal="right" vertical="center"/>
    </xf>
    <xf numFmtId="168" fontId="93" fillId="62" borderId="1" xfId="453" applyNumberFormat="1" applyFont="1" applyFill="1" applyBorder="1" applyAlignment="1">
      <alignment horizontal="right" vertical="center"/>
    </xf>
    <xf numFmtId="168" fontId="93" fillId="0" borderId="1" xfId="450" applyNumberFormat="1" applyFont="1" applyFill="1" applyBorder="1" applyAlignment="1">
      <alignment horizontal="right" vertical="center"/>
    </xf>
    <xf numFmtId="207" fontId="93" fillId="62" borderId="0" xfId="0" applyNumberFormat="1" applyFont="1" applyFill="1" applyBorder="1" applyAlignment="1">
      <alignment horizontal="right" vertical="center"/>
    </xf>
    <xf numFmtId="207" fontId="93" fillId="0" borderId="0" xfId="0" applyNumberFormat="1" applyFont="1" applyFill="1" applyBorder="1" applyAlignment="1">
      <alignment horizontal="right" vertical="center"/>
    </xf>
    <xf numFmtId="167" fontId="93" fillId="62" borderId="0" xfId="187" applyNumberFormat="1" applyFont="1" applyFill="1" applyBorder="1" applyAlignment="1">
      <alignment horizontal="right" vertical="center"/>
    </xf>
    <xf numFmtId="167" fontId="93" fillId="0" borderId="0" xfId="187" applyNumberFormat="1" applyFont="1" applyFill="1" applyBorder="1" applyAlignment="1">
      <alignment horizontal="right" vertical="center"/>
    </xf>
    <xf numFmtId="168" fontId="93" fillId="0" borderId="0" xfId="459" applyNumberFormat="1" applyFont="1" applyAlignment="1">
      <alignment horizontal="right" vertical="center"/>
    </xf>
    <xf numFmtId="168" fontId="93" fillId="62" borderId="0" xfId="459" applyNumberFormat="1" applyFont="1" applyFill="1" applyAlignment="1">
      <alignment horizontal="right" vertical="center"/>
    </xf>
    <xf numFmtId="168" fontId="93" fillId="0" borderId="0" xfId="459" applyNumberFormat="1" applyFont="1" applyFill="1" applyAlignment="1">
      <alignment horizontal="right" vertical="center"/>
    </xf>
    <xf numFmtId="0" fontId="93" fillId="0" borderId="0" xfId="0" quotePrefix="1" applyFont="1" applyFill="1" applyBorder="1" applyAlignment="1">
      <alignment vertical="center"/>
    </xf>
    <xf numFmtId="168" fontId="93" fillId="0" borderId="0" xfId="460" applyNumberFormat="1" applyFont="1" applyFill="1" applyAlignment="1">
      <alignment horizontal="right" vertical="center"/>
    </xf>
    <xf numFmtId="168" fontId="93" fillId="0" borderId="0" xfId="460" applyNumberFormat="1" applyFont="1" applyAlignment="1">
      <alignment horizontal="right" vertical="center"/>
    </xf>
    <xf numFmtId="168" fontId="93" fillId="62" borderId="0" xfId="460" applyNumberFormat="1" applyFont="1" applyFill="1" applyAlignment="1">
      <alignment horizontal="right" vertical="center"/>
    </xf>
    <xf numFmtId="168" fontId="93" fillId="0" borderId="0" xfId="461" applyNumberFormat="1" applyFont="1" applyAlignment="1">
      <alignment horizontal="right" vertical="center"/>
    </xf>
    <xf numFmtId="168" fontId="93" fillId="62" borderId="0" xfId="461" applyNumberFormat="1" applyFont="1" applyFill="1" applyAlignment="1">
      <alignment horizontal="right" vertical="center"/>
    </xf>
    <xf numFmtId="168" fontId="93" fillId="0" borderId="0" xfId="461" applyNumberFormat="1" applyFont="1" applyFill="1" applyAlignment="1">
      <alignment horizontal="right" vertical="center"/>
    </xf>
    <xf numFmtId="168" fontId="93" fillId="0" borderId="0" xfId="461" applyNumberFormat="1" applyFont="1" applyBorder="1" applyAlignment="1">
      <alignment horizontal="right" vertical="center"/>
    </xf>
    <xf numFmtId="168" fontId="93" fillId="62" borderId="0" xfId="461" applyNumberFormat="1" applyFont="1" applyFill="1" applyBorder="1" applyAlignment="1">
      <alignment horizontal="right" vertical="center"/>
    </xf>
    <xf numFmtId="168" fontId="93" fillId="0" borderId="0" xfId="461" applyNumberFormat="1" applyFont="1" applyFill="1" applyBorder="1" applyAlignment="1">
      <alignment horizontal="right" vertical="center"/>
    </xf>
    <xf numFmtId="168" fontId="93" fillId="62" borderId="24" xfId="461" applyNumberFormat="1" applyFont="1" applyFill="1" applyBorder="1" applyAlignment="1">
      <alignment horizontal="right" vertical="center"/>
    </xf>
    <xf numFmtId="168" fontId="93" fillId="0" borderId="1" xfId="460" applyNumberFormat="1" applyFont="1" applyFill="1" applyBorder="1" applyAlignment="1">
      <alignment horizontal="right" vertical="center"/>
    </xf>
    <xf numFmtId="168" fontId="93" fillId="0" borderId="24" xfId="461" applyNumberFormat="1" applyFont="1" applyFill="1" applyBorder="1" applyAlignment="1">
      <alignment horizontal="right" vertical="center"/>
    </xf>
    <xf numFmtId="0" fontId="94" fillId="0" borderId="0" xfId="0" applyFont="1" applyFill="1" applyAlignment="1">
      <alignment horizontal="left" vertical="center"/>
    </xf>
    <xf numFmtId="0" fontId="93" fillId="0" borderId="0" xfId="0" applyFont="1" applyFill="1" applyAlignment="1">
      <alignment horizontal="left" vertical="center"/>
    </xf>
    <xf numFmtId="168" fontId="93" fillId="0" borderId="0" xfId="462" applyNumberFormat="1" applyFont="1" applyFill="1" applyBorder="1" applyAlignment="1">
      <alignment horizontal="right" vertical="center"/>
    </xf>
    <xf numFmtId="168" fontId="93" fillId="62" borderId="24" xfId="462" applyNumberFormat="1" applyFont="1" applyFill="1" applyBorder="1" applyAlignment="1">
      <alignment horizontal="right" vertical="center"/>
    </xf>
    <xf numFmtId="168" fontId="93" fillId="0" borderId="24" xfId="462" applyNumberFormat="1" applyFont="1" applyFill="1" applyBorder="1" applyAlignment="1">
      <alignment horizontal="right" vertical="center"/>
    </xf>
    <xf numFmtId="168" fontId="93" fillId="0" borderId="0" xfId="462" applyNumberFormat="1" applyFont="1" applyAlignment="1">
      <alignment horizontal="right" vertical="center"/>
    </xf>
    <xf numFmtId="43" fontId="94" fillId="0" borderId="0" xfId="174" applyFont="1" applyFill="1" applyBorder="1" applyAlignment="1">
      <alignment horizontal="right" vertical="center"/>
    </xf>
    <xf numFmtId="43" fontId="94" fillId="0" borderId="0" xfId="174" applyFont="1" applyFill="1" applyBorder="1" applyAlignment="1">
      <alignment horizontal="center" vertical="center"/>
    </xf>
    <xf numFmtId="43" fontId="94" fillId="0" borderId="0" xfId="174" applyFont="1" applyFill="1" applyBorder="1" applyAlignment="1">
      <alignment horizontal="left" vertical="center"/>
    </xf>
    <xf numFmtId="166" fontId="93" fillId="0" borderId="0" xfId="0" applyNumberFormat="1" applyFont="1" applyFill="1" applyAlignment="1">
      <alignment vertical="center"/>
    </xf>
    <xf numFmtId="168" fontId="94" fillId="0" borderId="0" xfId="0" applyNumberFormat="1" applyFont="1" applyFill="1" applyBorder="1" applyAlignment="1">
      <alignment horizontal="right" vertical="center"/>
    </xf>
    <xf numFmtId="168" fontId="93" fillId="0" borderId="1" xfId="0" applyNumberFormat="1" applyFont="1" applyFill="1" applyBorder="1" applyAlignment="1">
      <alignment horizontal="right" vertical="center"/>
    </xf>
    <xf numFmtId="168" fontId="94" fillId="0" borderId="1" xfId="0" applyNumberFormat="1" applyFont="1" applyFill="1" applyBorder="1" applyAlignment="1">
      <alignment horizontal="right" vertical="center"/>
    </xf>
    <xf numFmtId="168" fontId="94" fillId="62" borderId="0" xfId="0" applyNumberFormat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horizontal="center" vertical="center"/>
    </xf>
    <xf numFmtId="168" fontId="93" fillId="62" borderId="37" xfId="0" applyNumberFormat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horizontal="left" vertical="center"/>
    </xf>
    <xf numFmtId="168" fontId="93" fillId="62" borderId="1" xfId="187" quotePrefix="1" applyNumberFormat="1" applyFont="1" applyFill="1" applyBorder="1" applyAlignment="1">
      <alignment horizontal="right" vertical="center"/>
    </xf>
    <xf numFmtId="0" fontId="94" fillId="0" borderId="0" xfId="0" applyFont="1" applyFill="1" applyBorder="1" applyAlignment="1">
      <alignment horizontal="left" vertical="center"/>
    </xf>
    <xf numFmtId="0" fontId="94" fillId="0" borderId="0" xfId="0" quotePrefix="1" applyFont="1" applyFill="1" applyBorder="1" applyAlignment="1">
      <alignment horizontal="left" vertical="center"/>
    </xf>
    <xf numFmtId="168" fontId="94" fillId="62" borderId="0" xfId="187" applyNumberFormat="1" applyFont="1" applyFill="1" applyBorder="1" applyAlignment="1">
      <alignment horizontal="right" vertical="center"/>
    </xf>
    <xf numFmtId="168" fontId="94" fillId="0" borderId="0" xfId="187" applyNumberFormat="1" applyFont="1" applyFill="1" applyBorder="1" applyAlignment="1">
      <alignment horizontal="right" vertical="center"/>
    </xf>
    <xf numFmtId="206" fontId="93" fillId="0" borderId="0" xfId="187" applyNumberFormat="1" applyFont="1" applyFill="1" applyBorder="1" applyAlignment="1">
      <alignment horizontal="right" vertical="center"/>
    </xf>
    <xf numFmtId="206" fontId="93" fillId="0" borderId="0" xfId="0" applyNumberFormat="1" applyFont="1" applyFill="1" applyBorder="1" applyAlignment="1">
      <alignment horizontal="right" vertical="center"/>
    </xf>
    <xf numFmtId="0" fontId="93" fillId="0" borderId="0" xfId="0" quotePrefix="1" applyFont="1" applyFill="1" applyBorder="1" applyAlignment="1">
      <alignment horizontal="left"/>
    </xf>
    <xf numFmtId="0" fontId="94" fillId="0" borderId="0" xfId="0" quotePrefix="1" applyFont="1" applyFill="1" applyBorder="1" applyAlignment="1">
      <alignment vertical="center"/>
    </xf>
    <xf numFmtId="168" fontId="93" fillId="62" borderId="0" xfId="230" quotePrefix="1" applyNumberFormat="1" applyFont="1" applyFill="1" applyBorder="1" applyAlignment="1">
      <alignment horizontal="right" vertical="center"/>
    </xf>
    <xf numFmtId="168" fontId="93" fillId="0" borderId="0" xfId="230" quotePrefix="1" applyNumberFormat="1" applyFont="1" applyFill="1" applyBorder="1" applyAlignment="1">
      <alignment horizontal="right" vertical="center"/>
    </xf>
    <xf numFmtId="168" fontId="93" fillId="62" borderId="1" xfId="523" applyNumberFormat="1" applyFont="1" applyFill="1" applyBorder="1" applyAlignment="1">
      <alignment horizontal="right" vertical="center"/>
    </xf>
    <xf numFmtId="168" fontId="93" fillId="0" borderId="0" xfId="198" applyNumberFormat="1" applyFont="1" applyFill="1" applyBorder="1" applyAlignment="1">
      <alignment horizontal="right" vertical="center"/>
    </xf>
    <xf numFmtId="0" fontId="93" fillId="0" borderId="0" xfId="0" applyFont="1" applyAlignment="1">
      <alignment vertical="center"/>
    </xf>
    <xf numFmtId="0" fontId="93" fillId="0" borderId="0" xfId="0" quotePrefix="1" applyFont="1" applyAlignment="1">
      <alignment horizontal="left" vertical="center"/>
    </xf>
    <xf numFmtId="166" fontId="93" fillId="0" borderId="0" xfId="0" applyNumberFormat="1" applyFont="1" applyAlignment="1">
      <alignment horizontal="left" vertical="center"/>
    </xf>
    <xf numFmtId="0" fontId="93" fillId="0" borderId="0" xfId="0" applyFont="1" applyAlignment="1">
      <alignment horizontal="left" vertical="center"/>
    </xf>
    <xf numFmtId="0" fontId="94" fillId="0" borderId="0" xfId="0" applyFont="1" applyAlignment="1">
      <alignment vertical="center"/>
    </xf>
    <xf numFmtId="168" fontId="93" fillId="0" borderId="0" xfId="198" applyNumberFormat="1" applyFont="1" applyFill="1" applyBorder="1" applyAlignment="1">
      <alignment vertical="center"/>
    </xf>
    <xf numFmtId="168" fontId="93" fillId="62" borderId="25" xfId="0" applyNumberFormat="1" applyFont="1" applyFill="1" applyBorder="1" applyAlignment="1">
      <alignment horizontal="right" vertical="center"/>
    </xf>
    <xf numFmtId="168" fontId="93" fillId="0" borderId="25" xfId="198" applyNumberFormat="1" applyFont="1" applyFill="1" applyBorder="1" applyAlignment="1">
      <alignment vertical="center"/>
    </xf>
    <xf numFmtId="168" fontId="93" fillId="62" borderId="25" xfId="523" applyNumberFormat="1" applyFont="1" applyFill="1" applyBorder="1" applyAlignment="1">
      <alignment horizontal="right" vertical="center"/>
    </xf>
    <xf numFmtId="168" fontId="94" fillId="0" borderId="0" xfId="198" applyNumberFormat="1" applyFont="1" applyFill="1" applyBorder="1" applyAlignment="1">
      <alignment horizontal="right" vertical="center"/>
    </xf>
    <xf numFmtId="49" fontId="93" fillId="0" borderId="0" xfId="0" applyNumberFormat="1" applyFont="1" applyAlignment="1">
      <alignment vertical="center"/>
    </xf>
    <xf numFmtId="166" fontId="93" fillId="0" borderId="0" xfId="0" applyNumberFormat="1" applyFont="1" applyAlignment="1">
      <alignment vertical="center"/>
    </xf>
    <xf numFmtId="49" fontId="93" fillId="0" borderId="0" xfId="0" applyNumberFormat="1" applyFont="1" applyAlignment="1">
      <alignment horizontal="left" vertical="center"/>
    </xf>
    <xf numFmtId="0" fontId="95" fillId="0" borderId="0" xfId="0" applyFont="1" applyAlignment="1">
      <alignment horizontal="center" vertical="center"/>
    </xf>
    <xf numFmtId="166" fontId="94" fillId="0" borderId="0" xfId="0" applyNumberFormat="1" applyFont="1" applyAlignment="1">
      <alignment horizontal="left" vertical="center"/>
    </xf>
    <xf numFmtId="166" fontId="94" fillId="0" borderId="0" xfId="0" applyNumberFormat="1" applyFont="1" applyAlignment="1">
      <alignment horizontal="right" vertical="center"/>
    </xf>
    <xf numFmtId="166" fontId="93" fillId="0" borderId="0" xfId="0" applyNumberFormat="1" applyFont="1" applyAlignment="1">
      <alignment horizontal="right" vertical="center"/>
    </xf>
    <xf numFmtId="0" fontId="94" fillId="0" borderId="1" xfId="0" applyFont="1" applyBorder="1" applyAlignment="1">
      <alignment horizontal="left" vertical="center"/>
    </xf>
    <xf numFmtId="166" fontId="94" fillId="0" borderId="1" xfId="0" applyNumberFormat="1" applyFont="1" applyBorder="1" applyAlignment="1">
      <alignment horizontal="left" vertical="center"/>
    </xf>
    <xf numFmtId="166" fontId="93" fillId="0" borderId="1" xfId="0" applyNumberFormat="1" applyFont="1" applyBorder="1" applyAlignment="1">
      <alignment horizontal="center" vertical="center"/>
    </xf>
    <xf numFmtId="166" fontId="93" fillId="0" borderId="1" xfId="0" applyNumberFormat="1" applyFont="1" applyBorder="1" applyAlignment="1">
      <alignment horizontal="left" vertical="center"/>
    </xf>
    <xf numFmtId="166" fontId="93" fillId="0" borderId="1" xfId="0" applyNumberFormat="1" applyFont="1" applyBorder="1" applyAlignment="1">
      <alignment horizontal="right" vertical="center"/>
    </xf>
    <xf numFmtId="49" fontId="94" fillId="0" borderId="0" xfId="0" applyNumberFormat="1" applyFont="1" applyAlignment="1">
      <alignment horizontal="right" vertical="center"/>
    </xf>
    <xf numFmtId="168" fontId="94" fillId="0" borderId="0" xfId="0" applyNumberFormat="1" applyFont="1" applyAlignment="1">
      <alignment horizontal="right" vertical="center"/>
    </xf>
    <xf numFmtId="166" fontId="94" fillId="0" borderId="1" xfId="0" applyNumberFormat="1" applyFont="1" applyBorder="1" applyAlignment="1">
      <alignment horizontal="right" vertical="center"/>
    </xf>
    <xf numFmtId="166" fontId="94" fillId="62" borderId="0" xfId="0" applyNumberFormat="1" applyFont="1" applyFill="1" applyAlignment="1">
      <alignment horizontal="right" vertical="center"/>
    </xf>
    <xf numFmtId="0" fontId="94" fillId="0" borderId="0" xfId="523" applyFont="1" applyAlignment="1">
      <alignment vertical="center"/>
    </xf>
    <xf numFmtId="0" fontId="93" fillId="0" borderId="0" xfId="523" applyFont="1" applyAlignment="1">
      <alignment horizontal="center" vertical="center"/>
    </xf>
    <xf numFmtId="0" fontId="93" fillId="0" borderId="0" xfId="523" applyFont="1" applyAlignment="1">
      <alignment horizontal="right" vertical="center"/>
    </xf>
    <xf numFmtId="207" fontId="93" fillId="62" borderId="0" xfId="523" applyNumberFormat="1" applyFont="1" applyFill="1" applyAlignment="1">
      <alignment horizontal="right" vertical="center"/>
    </xf>
    <xf numFmtId="207" fontId="93" fillId="0" borderId="0" xfId="523" applyNumberFormat="1" applyFont="1" applyAlignment="1">
      <alignment horizontal="right" vertical="center"/>
    </xf>
    <xf numFmtId="0" fontId="93" fillId="0" borderId="0" xfId="523" quotePrefix="1" applyFont="1" applyAlignment="1">
      <alignment horizontal="left" vertical="center"/>
    </xf>
    <xf numFmtId="0" fontId="93" fillId="0" borderId="0" xfId="523" applyFont="1" applyAlignment="1">
      <alignment vertical="center"/>
    </xf>
    <xf numFmtId="168" fontId="93" fillId="62" borderId="0" xfId="523" applyNumberFormat="1" applyFont="1" applyFill="1" applyAlignment="1">
      <alignment horizontal="right" vertical="center"/>
    </xf>
    <xf numFmtId="168" fontId="93" fillId="0" borderId="0" xfId="523" applyNumberFormat="1" applyFont="1" applyAlignment="1">
      <alignment horizontal="right" vertical="center"/>
    </xf>
    <xf numFmtId="166" fontId="93" fillId="62" borderId="0" xfId="0" applyNumberFormat="1" applyFont="1" applyFill="1" applyAlignment="1">
      <alignment vertical="center"/>
    </xf>
    <xf numFmtId="0" fontId="95" fillId="0" borderId="0" xfId="523" applyFont="1" applyAlignment="1">
      <alignment horizontal="center" vertical="center"/>
    </xf>
    <xf numFmtId="0" fontId="93" fillId="0" borderId="0" xfId="523" applyFont="1" applyAlignment="1">
      <alignment horizontal="left" vertical="center"/>
    </xf>
    <xf numFmtId="0" fontId="93" fillId="0" borderId="0" xfId="487" applyFont="1" applyAlignment="1">
      <alignment vertical="center"/>
    </xf>
    <xf numFmtId="0" fontId="94" fillId="0" borderId="0" xfId="523" quotePrefix="1" applyFont="1" applyAlignment="1">
      <alignment horizontal="left" vertical="center"/>
    </xf>
    <xf numFmtId="168" fontId="93" fillId="0" borderId="0" xfId="0" applyNumberFormat="1" applyFont="1" applyAlignment="1">
      <alignment vertical="center"/>
    </xf>
    <xf numFmtId="168" fontId="94" fillId="62" borderId="0" xfId="0" applyNumberFormat="1" applyFont="1" applyFill="1" applyAlignment="1">
      <alignment horizontal="right" vertical="center"/>
    </xf>
    <xf numFmtId="168" fontId="94" fillId="0" borderId="0" xfId="0" applyNumberFormat="1" applyFont="1" applyAlignment="1">
      <alignment horizontal="left" vertical="center"/>
    </xf>
    <xf numFmtId="0" fontId="94" fillId="0" borderId="0" xfId="523" quotePrefix="1" applyFont="1" applyAlignment="1">
      <alignment vertical="center"/>
    </xf>
    <xf numFmtId="0" fontId="93" fillId="0" borderId="0" xfId="523" quotePrefix="1" applyFont="1" applyAlignment="1">
      <alignment vertical="center"/>
    </xf>
    <xf numFmtId="168" fontId="94" fillId="0" borderId="0" xfId="523" applyNumberFormat="1" applyFont="1" applyAlignment="1">
      <alignment horizontal="right" vertical="center"/>
    </xf>
    <xf numFmtId="168" fontId="93" fillId="0" borderId="0" xfId="187" quotePrefix="1" applyNumberFormat="1" applyFont="1" applyFill="1" applyBorder="1" applyAlignment="1">
      <alignment horizontal="right" vertical="center"/>
    </xf>
    <xf numFmtId="168" fontId="93" fillId="0" borderId="1" xfId="187" quotePrefix="1" applyNumberFormat="1" applyFont="1" applyFill="1" applyBorder="1" applyAlignment="1">
      <alignment horizontal="right" vertical="center"/>
    </xf>
    <xf numFmtId="166" fontId="94" fillId="0" borderId="0" xfId="0" applyNumberFormat="1" applyFont="1" applyFill="1" applyAlignment="1">
      <alignment horizontal="left" vertical="center"/>
    </xf>
    <xf numFmtId="166" fontId="93" fillId="0" borderId="0" xfId="0" applyNumberFormat="1" applyFont="1" applyFill="1" applyAlignment="1">
      <alignment horizontal="right" vertical="center"/>
    </xf>
    <xf numFmtId="49" fontId="94" fillId="0" borderId="0" xfId="0" applyNumberFormat="1" applyFont="1" applyFill="1" applyAlignment="1">
      <alignment horizontal="right" vertical="center"/>
    </xf>
    <xf numFmtId="166" fontId="94" fillId="0" borderId="0" xfId="0" applyNumberFormat="1" applyFont="1" applyFill="1" applyAlignment="1">
      <alignment horizontal="right" vertical="center"/>
    </xf>
    <xf numFmtId="207" fontId="93" fillId="0" borderId="0" xfId="523" applyNumberFormat="1" applyFont="1" applyFill="1" applyAlignment="1">
      <alignment horizontal="right" vertical="center"/>
    </xf>
    <xf numFmtId="168" fontId="93" fillId="0" borderId="0" xfId="523" applyNumberFormat="1" applyFont="1" applyFill="1" applyAlignment="1">
      <alignment horizontal="right" vertical="center"/>
    </xf>
    <xf numFmtId="168" fontId="93" fillId="0" borderId="1" xfId="523" applyNumberFormat="1" applyFont="1" applyFill="1" applyBorder="1" applyAlignment="1">
      <alignment horizontal="right" vertical="center"/>
    </xf>
    <xf numFmtId="168" fontId="94" fillId="0" borderId="0" xfId="0" applyNumberFormat="1" applyFont="1" applyFill="1" applyAlignment="1">
      <alignment horizontal="right" vertical="center"/>
    </xf>
    <xf numFmtId="168" fontId="93" fillId="0" borderId="25" xfId="523" applyNumberFormat="1" applyFont="1" applyFill="1" applyBorder="1" applyAlignment="1">
      <alignment horizontal="right" vertical="center"/>
    </xf>
    <xf numFmtId="0" fontId="93" fillId="0" borderId="0" xfId="523" applyFont="1" applyFill="1" applyAlignment="1">
      <alignment horizontal="right" vertical="center"/>
    </xf>
    <xf numFmtId="167" fontId="93" fillId="62" borderId="0" xfId="174" applyNumberFormat="1" applyFont="1" applyFill="1" applyBorder="1" applyAlignment="1">
      <alignment vertical="center"/>
    </xf>
    <xf numFmtId="0" fontId="94" fillId="0" borderId="0" xfId="523" applyFont="1" applyFill="1" applyAlignment="1">
      <alignment vertical="center"/>
    </xf>
    <xf numFmtId="166" fontId="93" fillId="0" borderId="0" xfId="0" applyNumberFormat="1" applyFont="1" applyFill="1" applyAlignment="1">
      <alignment horizontal="left" vertical="center"/>
    </xf>
    <xf numFmtId="0" fontId="93" fillId="0" borderId="0" xfId="523" applyFont="1" applyFill="1" applyAlignment="1">
      <alignment horizontal="center" vertical="center"/>
    </xf>
    <xf numFmtId="0" fontId="93" fillId="0" borderId="0" xfId="523" applyFont="1" applyFill="1" applyAlignment="1">
      <alignment vertical="center"/>
    </xf>
    <xf numFmtId="217" fontId="94" fillId="0" borderId="0" xfId="0" quotePrefix="1" applyNumberFormat="1" applyFont="1" applyFill="1" applyBorder="1" applyAlignment="1">
      <alignment horizontal="right" vertical="center"/>
    </xf>
    <xf numFmtId="206" fontId="93" fillId="62" borderId="0" xfId="187" applyNumberFormat="1" applyFont="1" applyFill="1" applyBorder="1" applyAlignment="1">
      <alignment horizontal="right" vertical="center"/>
    </xf>
    <xf numFmtId="0" fontId="93" fillId="0" borderId="0" xfId="523" quotePrefix="1" applyFont="1" applyFill="1" applyAlignment="1">
      <alignment horizontal="left" vertical="center"/>
    </xf>
    <xf numFmtId="166" fontId="94" fillId="0" borderId="1" xfId="0" applyNumberFormat="1" applyFont="1" applyBorder="1" applyAlignment="1">
      <alignment horizontal="center" vertical="center"/>
    </xf>
    <xf numFmtId="166" fontId="94" fillId="0" borderId="0" xfId="0" applyNumberFormat="1" applyFont="1" applyAlignment="1">
      <alignment horizontal="center" vertical="center"/>
    </xf>
    <xf numFmtId="0" fontId="94" fillId="0" borderId="0" xfId="532" applyFont="1" applyFill="1" applyBorder="1" applyAlignment="1">
      <alignment vertical="center"/>
    </xf>
    <xf numFmtId="0" fontId="94" fillId="0" borderId="0" xfId="532" applyFont="1" applyFill="1" applyAlignment="1">
      <alignment horizontal="left" vertical="center"/>
    </xf>
    <xf numFmtId="168" fontId="93" fillId="0" borderId="0" xfId="532" applyNumberFormat="1" applyFont="1" applyFill="1" applyAlignment="1">
      <alignment horizontal="right" vertical="center"/>
    </xf>
    <xf numFmtId="168" fontId="93" fillId="0" borderId="0" xfId="532" applyNumberFormat="1" applyFont="1" applyFill="1" applyAlignment="1">
      <alignment vertical="center"/>
    </xf>
    <xf numFmtId="168" fontId="94" fillId="0" borderId="0" xfId="532" applyNumberFormat="1" applyFont="1" applyFill="1" applyAlignment="1">
      <alignment horizontal="right" vertical="center"/>
    </xf>
    <xf numFmtId="166" fontId="94" fillId="0" borderId="21" xfId="443" applyNumberFormat="1" applyFont="1" applyFill="1" applyBorder="1" applyAlignment="1">
      <alignment vertical="center"/>
    </xf>
    <xf numFmtId="0" fontId="94" fillId="0" borderId="21" xfId="532" applyFont="1" applyFill="1" applyBorder="1" applyAlignment="1">
      <alignment horizontal="left" vertical="center"/>
    </xf>
    <xf numFmtId="168" fontId="93" fillId="0" borderId="21" xfId="532" applyNumberFormat="1" applyFont="1" applyFill="1" applyBorder="1" applyAlignment="1">
      <alignment horizontal="right" vertical="center"/>
    </xf>
    <xf numFmtId="0" fontId="94" fillId="0" borderId="0" xfId="532" applyFont="1" applyFill="1" applyBorder="1" applyAlignment="1">
      <alignment horizontal="left" vertical="center"/>
    </xf>
    <xf numFmtId="168" fontId="93" fillId="0" borderId="0" xfId="532" applyNumberFormat="1" applyFont="1" applyFill="1" applyBorder="1" applyAlignment="1">
      <alignment horizontal="right" vertical="center"/>
    </xf>
    <xf numFmtId="166" fontId="93" fillId="0" borderId="0" xfId="532" applyNumberFormat="1" applyFont="1" applyFill="1" applyAlignment="1">
      <alignment vertical="center"/>
    </xf>
    <xf numFmtId="166" fontId="94" fillId="0" borderId="0" xfId="553" applyNumberFormat="1" applyFont="1" applyFill="1" applyBorder="1" applyAlignment="1">
      <alignment horizontal="center" vertical="center"/>
    </xf>
    <xf numFmtId="168" fontId="94" fillId="0" borderId="0" xfId="532" applyNumberFormat="1" applyFont="1" applyFill="1" applyBorder="1" applyAlignment="1">
      <alignment horizontal="right" vertical="center"/>
    </xf>
    <xf numFmtId="168" fontId="94" fillId="0" borderId="0" xfId="532" applyNumberFormat="1" applyFont="1" applyFill="1" applyBorder="1" applyAlignment="1">
      <alignment horizontal="center" vertical="center"/>
    </xf>
    <xf numFmtId="168" fontId="94" fillId="0" borderId="0" xfId="532" applyNumberFormat="1" applyFont="1" applyFill="1" applyBorder="1" applyAlignment="1">
      <alignment vertical="center"/>
    </xf>
    <xf numFmtId="168" fontId="94" fillId="0" borderId="0" xfId="532" applyNumberFormat="1" applyFont="1" applyFill="1" applyAlignment="1">
      <alignment horizontal="center" vertical="center"/>
    </xf>
    <xf numFmtId="0" fontId="94" fillId="0" borderId="0" xfId="639" applyFont="1" applyFill="1" applyBorder="1" applyAlignment="1">
      <alignment horizontal="right" vertical="center"/>
    </xf>
    <xf numFmtId="166" fontId="94" fillId="0" borderId="1" xfId="532" applyNumberFormat="1" applyFont="1" applyFill="1" applyBorder="1" applyAlignment="1">
      <alignment horizontal="center" vertical="center"/>
    </xf>
    <xf numFmtId="0" fontId="94" fillId="0" borderId="1" xfId="639" applyFont="1" applyFill="1" applyBorder="1" applyAlignment="1">
      <alignment horizontal="right" vertical="center"/>
    </xf>
    <xf numFmtId="166" fontId="94" fillId="0" borderId="0" xfId="532" applyNumberFormat="1" applyFont="1" applyFill="1" applyBorder="1" applyAlignment="1">
      <alignment horizontal="center" vertical="center"/>
    </xf>
    <xf numFmtId="166" fontId="94" fillId="0" borderId="0" xfId="443" applyNumberFormat="1" applyFont="1" applyFill="1" applyAlignment="1">
      <alignment vertical="center"/>
    </xf>
    <xf numFmtId="168" fontId="93" fillId="0" borderId="0" xfId="231" applyNumberFormat="1" applyFont="1" applyFill="1" applyBorder="1" applyAlignment="1">
      <alignment horizontal="right" vertical="center"/>
    </xf>
    <xf numFmtId="168" fontId="93" fillId="0" borderId="0" xfId="231" applyNumberFormat="1" applyFont="1" applyFill="1" applyAlignment="1">
      <alignment horizontal="right" vertical="center"/>
    </xf>
    <xf numFmtId="166" fontId="93" fillId="0" borderId="0" xfId="443" applyNumberFormat="1" applyFont="1" applyFill="1" applyAlignment="1">
      <alignment vertical="center"/>
    </xf>
    <xf numFmtId="168" fontId="93" fillId="0" borderId="0" xfId="187" applyNumberFormat="1" applyFont="1" applyFill="1" applyAlignment="1">
      <alignment horizontal="right" vertical="center"/>
    </xf>
    <xf numFmtId="208" fontId="93" fillId="0" borderId="0" xfId="231" applyNumberFormat="1" applyFont="1" applyFill="1" applyAlignment="1">
      <alignment horizontal="right" vertical="center"/>
    </xf>
    <xf numFmtId="208" fontId="93" fillId="0" borderId="0" xfId="443" applyNumberFormat="1" applyFont="1" applyFill="1" applyAlignment="1">
      <alignment horizontal="right" vertical="center"/>
    </xf>
    <xf numFmtId="166" fontId="93" fillId="0" borderId="0" xfId="532" applyNumberFormat="1" applyFont="1" applyFill="1" applyAlignment="1">
      <alignment horizontal="center" vertical="center"/>
    </xf>
    <xf numFmtId="168" fontId="93" fillId="0" borderId="1" xfId="231" applyNumberFormat="1" applyFont="1" applyFill="1" applyBorder="1" applyAlignment="1">
      <alignment horizontal="right" vertical="center"/>
    </xf>
    <xf numFmtId="208" fontId="93" fillId="0" borderId="1" xfId="443" applyNumberFormat="1" applyFont="1" applyFill="1" applyBorder="1" applyAlignment="1">
      <alignment horizontal="right" vertical="center"/>
    </xf>
    <xf numFmtId="208" fontId="93" fillId="0" borderId="0" xfId="443" applyNumberFormat="1" applyFont="1" applyFill="1" applyBorder="1" applyAlignment="1">
      <alignment horizontal="right" vertical="center"/>
    </xf>
    <xf numFmtId="208" fontId="93" fillId="0" borderId="0" xfId="638" applyNumberFormat="1" applyFont="1" applyFill="1" applyBorder="1" applyAlignment="1">
      <alignment horizontal="right" vertical="center"/>
    </xf>
    <xf numFmtId="208" fontId="93" fillId="0" borderId="1" xfId="638" applyNumberFormat="1" applyFont="1" applyFill="1" applyBorder="1" applyAlignment="1">
      <alignment horizontal="right" vertical="center"/>
    </xf>
    <xf numFmtId="208" fontId="93" fillId="0" borderId="21" xfId="231" applyNumberFormat="1" applyFont="1" applyFill="1" applyBorder="1" applyAlignment="1">
      <alignment horizontal="right" vertical="center"/>
    </xf>
    <xf numFmtId="208" fontId="93" fillId="0" borderId="0" xfId="231" applyNumberFormat="1" applyFont="1" applyFill="1" applyBorder="1" applyAlignment="1">
      <alignment horizontal="right" vertical="center"/>
    </xf>
    <xf numFmtId="0" fontId="94" fillId="0" borderId="0" xfId="532" applyFont="1" applyFill="1" applyAlignment="1">
      <alignment vertical="center"/>
    </xf>
    <xf numFmtId="168" fontId="93" fillId="0" borderId="22" xfId="532" applyNumberFormat="1" applyFont="1" applyFill="1" applyBorder="1" applyAlignment="1">
      <alignment horizontal="right" vertical="center"/>
    </xf>
    <xf numFmtId="208" fontId="93" fillId="0" borderId="0" xfId="532" applyNumberFormat="1" applyFont="1" applyFill="1" applyBorder="1" applyAlignment="1">
      <alignment horizontal="right" vertical="center"/>
    </xf>
    <xf numFmtId="168" fontId="93" fillId="62" borderId="0" xfId="187" applyNumberFormat="1" applyFont="1" applyFill="1" applyAlignment="1">
      <alignment horizontal="right" vertical="center"/>
    </xf>
    <xf numFmtId="208" fontId="93" fillId="62" borderId="0" xfId="443" applyNumberFormat="1" applyFont="1" applyFill="1" applyAlignment="1">
      <alignment horizontal="right" vertical="center"/>
    </xf>
    <xf numFmtId="208" fontId="93" fillId="62" borderId="0" xfId="638" applyNumberFormat="1" applyFont="1" applyFill="1" applyBorder="1" applyAlignment="1">
      <alignment horizontal="right" vertical="center"/>
    </xf>
    <xf numFmtId="208" fontId="93" fillId="62" borderId="1" xfId="638" applyNumberFormat="1" applyFont="1" applyFill="1" applyBorder="1" applyAlignment="1">
      <alignment horizontal="right" vertical="center"/>
    </xf>
    <xf numFmtId="168" fontId="93" fillId="62" borderId="22" xfId="532" applyNumberFormat="1" applyFont="1" applyFill="1" applyBorder="1" applyAlignment="1">
      <alignment horizontal="right" vertical="center"/>
    </xf>
    <xf numFmtId="0" fontId="93" fillId="0" borderId="1" xfId="532" applyFont="1" applyFill="1" applyBorder="1" applyAlignment="1">
      <alignment vertical="center"/>
    </xf>
    <xf numFmtId="41" fontId="93" fillId="0" borderId="1" xfId="532" applyNumberFormat="1" applyFont="1" applyFill="1" applyBorder="1" applyAlignment="1">
      <alignment horizontal="right" vertical="center"/>
    </xf>
    <xf numFmtId="168" fontId="93" fillId="0" borderId="1" xfId="532" applyNumberFormat="1" applyFont="1" applyFill="1" applyBorder="1" applyAlignment="1">
      <alignment horizontal="right" vertical="center"/>
    </xf>
    <xf numFmtId="168" fontId="93" fillId="0" borderId="1" xfId="532" applyNumberFormat="1" applyFont="1" applyFill="1" applyBorder="1" applyAlignment="1">
      <alignment vertical="center"/>
    </xf>
    <xf numFmtId="41" fontId="93" fillId="0" borderId="0" xfId="532" applyNumberFormat="1" applyFont="1" applyFill="1" applyAlignment="1">
      <alignment horizontal="right" vertical="center"/>
    </xf>
    <xf numFmtId="0" fontId="94" fillId="0" borderId="0" xfId="0" applyNumberFormat="1" applyFont="1" applyFill="1" applyBorder="1" applyAlignment="1">
      <alignment horizontal="left" vertical="center"/>
    </xf>
    <xf numFmtId="0" fontId="94" fillId="0" borderId="0" xfId="532" applyNumberFormat="1" applyFont="1" applyFill="1" applyAlignment="1">
      <alignment horizontal="left" vertical="center"/>
    </xf>
    <xf numFmtId="0" fontId="94" fillId="0" borderId="0" xfId="532" applyNumberFormat="1" applyFont="1" applyFill="1" applyBorder="1" applyAlignment="1">
      <alignment horizontal="left" vertical="center"/>
    </xf>
    <xf numFmtId="0" fontId="94" fillId="0" borderId="21" xfId="443" applyNumberFormat="1" applyFont="1" applyFill="1" applyBorder="1" applyAlignment="1">
      <alignment horizontal="left" vertical="center"/>
    </xf>
    <xf numFmtId="0" fontId="94" fillId="0" borderId="21" xfId="532" applyNumberFormat="1" applyFont="1" applyFill="1" applyBorder="1" applyAlignment="1">
      <alignment horizontal="left" vertical="center"/>
    </xf>
    <xf numFmtId="0" fontId="93" fillId="0" borderId="0" xfId="532" applyNumberFormat="1" applyFont="1" applyFill="1" applyAlignment="1">
      <alignment horizontal="left" vertical="center"/>
    </xf>
    <xf numFmtId="0" fontId="94" fillId="0" borderId="1" xfId="639" quotePrefix="1" applyFont="1" applyFill="1" applyBorder="1" applyAlignment="1">
      <alignment horizontal="right" vertical="center"/>
    </xf>
    <xf numFmtId="0" fontId="93" fillId="0" borderId="1" xfId="532" applyNumberFormat="1" applyFont="1" applyFill="1" applyBorder="1" applyAlignment="1">
      <alignment horizontal="left" vertical="center"/>
    </xf>
    <xf numFmtId="0" fontId="45" fillId="0" borderId="0" xfId="532" applyNumberFormat="1" applyFont="1" applyFill="1" applyBorder="1" applyAlignment="1">
      <alignment horizontal="left" vertical="center"/>
    </xf>
    <xf numFmtId="0" fontId="45" fillId="0" borderId="0" xfId="532" applyFont="1" applyFill="1" applyBorder="1" applyAlignment="1">
      <alignment horizontal="left" vertical="center"/>
    </xf>
    <xf numFmtId="0" fontId="5" fillId="0" borderId="0" xfId="532" applyFont="1" applyFill="1" applyAlignment="1">
      <alignment vertical="center"/>
    </xf>
    <xf numFmtId="0" fontId="5" fillId="0" borderId="0" xfId="532" applyNumberFormat="1" applyFont="1" applyFill="1" applyAlignment="1">
      <alignment horizontal="left" vertical="center"/>
    </xf>
    <xf numFmtId="166" fontId="45" fillId="0" borderId="0" xfId="553" applyNumberFormat="1" applyFont="1" applyFill="1" applyBorder="1" applyAlignment="1">
      <alignment horizontal="center" vertical="center"/>
    </xf>
    <xf numFmtId="168" fontId="45" fillId="0" borderId="0" xfId="532" applyNumberFormat="1" applyFont="1" applyFill="1" applyAlignment="1">
      <alignment horizontal="right" vertical="center"/>
    </xf>
    <xf numFmtId="168" fontId="45" fillId="0" borderId="0" xfId="532" applyNumberFormat="1" applyFont="1" applyFill="1" applyBorder="1" applyAlignment="1">
      <alignment horizontal="right" vertical="center"/>
    </xf>
    <xf numFmtId="168" fontId="45" fillId="0" borderId="0" xfId="532" applyNumberFormat="1" applyFont="1" applyFill="1" applyBorder="1" applyAlignment="1">
      <alignment horizontal="center" vertical="center"/>
    </xf>
    <xf numFmtId="168" fontId="45" fillId="0" borderId="0" xfId="532" applyNumberFormat="1" applyFont="1" applyFill="1" applyAlignment="1">
      <alignment horizontal="center" vertical="center"/>
    </xf>
    <xf numFmtId="168" fontId="45" fillId="0" borderId="23" xfId="532" applyNumberFormat="1" applyFont="1" applyFill="1" applyBorder="1" applyAlignment="1">
      <alignment horizontal="right" vertical="center"/>
    </xf>
    <xf numFmtId="168" fontId="45" fillId="0" borderId="0" xfId="532" applyNumberFormat="1" applyFont="1" applyFill="1" applyBorder="1" applyAlignment="1">
      <alignment vertical="center"/>
    </xf>
    <xf numFmtId="166" fontId="5" fillId="0" borderId="0" xfId="532" applyNumberFormat="1" applyFont="1" applyFill="1" applyAlignment="1">
      <alignment vertical="center"/>
    </xf>
    <xf numFmtId="168" fontId="5" fillId="0" borderId="0" xfId="532" applyNumberFormat="1" applyFont="1" applyFill="1" applyAlignment="1">
      <alignment vertical="center"/>
    </xf>
    <xf numFmtId="0" fontId="45" fillId="0" borderId="0" xfId="532" applyFont="1" applyFill="1" applyAlignment="1">
      <alignment horizontal="right" vertical="center"/>
    </xf>
    <xf numFmtId="0" fontId="45" fillId="0" borderId="0" xfId="639" applyFont="1" applyFill="1" applyBorder="1" applyAlignment="1">
      <alignment horizontal="right" vertical="center"/>
    </xf>
    <xf numFmtId="166" fontId="45" fillId="0" borderId="1" xfId="532" applyNumberFormat="1" applyFont="1" applyFill="1" applyBorder="1" applyAlignment="1">
      <alignment horizontal="center" vertical="center"/>
    </xf>
    <xf numFmtId="168" fontId="45" fillId="0" borderId="1" xfId="532" applyNumberFormat="1" applyFont="1" applyFill="1" applyBorder="1" applyAlignment="1">
      <alignment horizontal="right" vertical="center"/>
    </xf>
    <xf numFmtId="0" fontId="45" fillId="0" borderId="1" xfId="639" applyFont="1" applyFill="1" applyBorder="1" applyAlignment="1">
      <alignment horizontal="right" vertical="center"/>
    </xf>
    <xf numFmtId="0" fontId="45" fillId="0" borderId="1" xfId="639" quotePrefix="1" applyFont="1" applyFill="1" applyBorder="1" applyAlignment="1">
      <alignment horizontal="right" vertical="center"/>
    </xf>
    <xf numFmtId="0" fontId="45" fillId="0" borderId="0" xfId="443" applyNumberFormat="1" applyFont="1" applyFill="1" applyAlignment="1">
      <alignment horizontal="left" vertical="center"/>
    </xf>
    <xf numFmtId="168" fontId="5" fillId="0" borderId="0" xfId="532" applyNumberFormat="1" applyFont="1" applyFill="1" applyAlignment="1">
      <alignment horizontal="right" vertical="center"/>
    </xf>
    <xf numFmtId="168" fontId="5" fillId="0" borderId="0" xfId="443" applyNumberFormat="1" applyFont="1" applyFill="1" applyAlignment="1">
      <alignment horizontal="right" vertical="center"/>
    </xf>
    <xf numFmtId="49" fontId="45" fillId="0" borderId="0" xfId="443" applyNumberFormat="1" applyFont="1" applyFill="1" applyAlignment="1">
      <alignment horizontal="left" vertical="center"/>
    </xf>
    <xf numFmtId="168" fontId="5" fillId="0" borderId="0" xfId="553" applyNumberFormat="1" applyFont="1" applyFill="1" applyBorder="1" applyAlignment="1">
      <alignment horizontal="right" vertical="center"/>
    </xf>
    <xf numFmtId="168" fontId="5" fillId="0" borderId="0" xfId="187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0" fontId="5" fillId="0" borderId="0" xfId="443" applyNumberFormat="1" applyFont="1" applyFill="1" applyAlignment="1">
      <alignment horizontal="left" vertical="center"/>
    </xf>
    <xf numFmtId="166" fontId="5" fillId="0" borderId="0" xfId="532" applyNumberFormat="1" applyFont="1" applyFill="1" applyAlignment="1">
      <alignment horizontal="center" vertical="center"/>
    </xf>
    <xf numFmtId="168" fontId="5" fillId="0" borderId="1" xfId="187" applyNumberFormat="1" applyFont="1" applyFill="1" applyBorder="1" applyAlignment="1">
      <alignment horizontal="right" vertical="center"/>
    </xf>
    <xf numFmtId="168" fontId="5" fillId="0" borderId="1" xfId="0" applyNumberFormat="1" applyFont="1" applyFill="1" applyBorder="1" applyAlignment="1">
      <alignment horizontal="right" vertical="center"/>
    </xf>
    <xf numFmtId="0" fontId="45" fillId="0" borderId="0" xfId="532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/>
    </xf>
    <xf numFmtId="168" fontId="5" fillId="0" borderId="0" xfId="187" quotePrefix="1" applyNumberFormat="1" applyFont="1" applyFill="1" applyBorder="1" applyAlignment="1">
      <alignment horizontal="right" vertical="center"/>
    </xf>
    <xf numFmtId="0" fontId="45" fillId="0" borderId="0" xfId="0" applyNumberFormat="1" applyFont="1" applyFill="1" applyAlignment="1">
      <alignment horizontal="left" vertical="center"/>
    </xf>
    <xf numFmtId="168" fontId="45" fillId="0" borderId="0" xfId="0" applyNumberFormat="1" applyFont="1" applyFill="1" applyBorder="1" applyAlignment="1">
      <alignment horizontal="right" vertical="center"/>
    </xf>
    <xf numFmtId="0" fontId="5" fillId="0" borderId="0" xfId="416" applyFont="1" applyAlignment="1">
      <alignment horizontal="left" vertical="center"/>
    </xf>
    <xf numFmtId="168" fontId="5" fillId="0" borderId="0" xfId="0" applyNumberFormat="1" applyFont="1" applyFill="1" applyAlignment="1">
      <alignment horizontal="right" vertical="center"/>
    </xf>
    <xf numFmtId="168" fontId="5" fillId="0" borderId="1" xfId="443" applyNumberFormat="1" applyFont="1" applyFill="1" applyBorder="1" applyAlignment="1">
      <alignment horizontal="right" vertical="center"/>
    </xf>
    <xf numFmtId="168" fontId="5" fillId="0" borderId="0" xfId="443" applyNumberFormat="1" applyFont="1" applyFill="1" applyBorder="1" applyAlignment="1">
      <alignment horizontal="right" vertical="center"/>
    </xf>
    <xf numFmtId="168" fontId="5" fillId="0" borderId="0" xfId="532" applyNumberFormat="1" applyFont="1" applyFill="1" applyBorder="1" applyAlignment="1">
      <alignment horizontal="right" vertical="center"/>
    </xf>
    <xf numFmtId="218" fontId="45" fillId="0" borderId="0" xfId="532" quotePrefix="1" applyNumberFormat="1" applyFont="1" applyFill="1" applyAlignment="1">
      <alignment horizontal="left" vertical="center"/>
    </xf>
    <xf numFmtId="168" fontId="5" fillId="0" borderId="22" xfId="553" applyNumberFormat="1" applyFont="1" applyFill="1" applyBorder="1" applyAlignment="1">
      <alignment horizontal="right" vertical="center"/>
    </xf>
    <xf numFmtId="168" fontId="5" fillId="62" borderId="0" xfId="187" applyNumberFormat="1" applyFont="1" applyFill="1" applyBorder="1" applyAlignment="1">
      <alignment horizontal="right" vertical="center"/>
    </xf>
    <xf numFmtId="168" fontId="5" fillId="62" borderId="0" xfId="0" applyNumberFormat="1" applyFont="1" applyFill="1" applyBorder="1" applyAlignment="1">
      <alignment horizontal="right" vertical="center"/>
    </xf>
    <xf numFmtId="168" fontId="5" fillId="62" borderId="0" xfId="187" quotePrefix="1" applyNumberFormat="1" applyFont="1" applyFill="1" applyBorder="1" applyAlignment="1">
      <alignment horizontal="right" vertical="center"/>
    </xf>
    <xf numFmtId="168" fontId="5" fillId="62" borderId="0" xfId="553" applyNumberFormat="1" applyFont="1" applyFill="1" applyBorder="1" applyAlignment="1">
      <alignment horizontal="right" vertical="center"/>
    </xf>
    <xf numFmtId="168" fontId="5" fillId="62" borderId="0" xfId="532" applyNumberFormat="1" applyFont="1" applyFill="1" applyAlignment="1">
      <alignment horizontal="right" vertical="center"/>
    </xf>
    <xf numFmtId="168" fontId="45" fillId="62" borderId="0" xfId="0" applyNumberFormat="1" applyFont="1" applyFill="1" applyBorder="1" applyAlignment="1">
      <alignment horizontal="right" vertical="center"/>
    </xf>
    <xf numFmtId="168" fontId="5" fillId="62" borderId="1" xfId="443" applyNumberFormat="1" applyFont="1" applyFill="1" applyBorder="1" applyAlignment="1">
      <alignment horizontal="right" vertical="center"/>
    </xf>
    <xf numFmtId="168" fontId="5" fillId="62" borderId="1" xfId="0" applyNumberFormat="1" applyFont="1" applyFill="1" applyBorder="1" applyAlignment="1">
      <alignment horizontal="right" vertical="center"/>
    </xf>
    <xf numFmtId="168" fontId="5" fillId="62" borderId="1" xfId="187" quotePrefix="1" applyNumberFormat="1" applyFont="1" applyFill="1" applyBorder="1" applyAlignment="1">
      <alignment horizontal="right" vertical="center"/>
    </xf>
    <xf numFmtId="168" fontId="5" fillId="62" borderId="1" xfId="553" applyNumberFormat="1" applyFont="1" applyFill="1" applyBorder="1" applyAlignment="1">
      <alignment horizontal="right" vertical="center"/>
    </xf>
    <xf numFmtId="168" fontId="5" fillId="62" borderId="22" xfId="553" applyNumberFormat="1" applyFont="1" applyFill="1" applyBorder="1" applyAlignment="1">
      <alignment horizontal="right" vertical="center"/>
    </xf>
    <xf numFmtId="41" fontId="5" fillId="0" borderId="0" xfId="532" applyNumberFormat="1" applyFont="1" applyFill="1" applyAlignment="1">
      <alignment horizontal="right" vertical="center"/>
    </xf>
    <xf numFmtId="168" fontId="94" fillId="0" borderId="1" xfId="532" quotePrefix="1" applyNumberFormat="1" applyFont="1" applyFill="1" applyBorder="1" applyAlignment="1">
      <alignment horizontal="right" vertical="center"/>
    </xf>
    <xf numFmtId="168" fontId="94" fillId="0" borderId="1" xfId="532" applyNumberFormat="1" applyFont="1" applyFill="1" applyBorder="1" applyAlignment="1">
      <alignment horizontal="center" vertical="center"/>
    </xf>
    <xf numFmtId="168" fontId="94" fillId="0" borderId="1" xfId="532" applyNumberFormat="1" applyFont="1" applyFill="1" applyBorder="1" applyAlignment="1">
      <alignment horizontal="right" vertical="center"/>
    </xf>
    <xf numFmtId="168" fontId="136" fillId="62" borderId="0" xfId="0" applyNumberFormat="1" applyFont="1" applyFill="1" applyBorder="1" applyAlignment="1">
      <alignment horizontal="right" vertical="center"/>
    </xf>
    <xf numFmtId="166" fontId="93" fillId="0" borderId="0" xfId="0" quotePrefix="1" applyNumberFormat="1" applyFont="1" applyFill="1" applyBorder="1" applyAlignment="1">
      <alignment vertical="center"/>
    </xf>
    <xf numFmtId="168" fontId="137" fillId="0" borderId="0" xfId="757" applyNumberFormat="1" applyFont="1" applyAlignment="1">
      <alignment horizontal="right" vertical="center"/>
    </xf>
    <xf numFmtId="167" fontId="93" fillId="0" borderId="1" xfId="174" applyNumberFormat="1" applyFont="1" applyFill="1" applyBorder="1" applyAlignment="1">
      <alignment horizontal="right" vertical="center"/>
    </xf>
    <xf numFmtId="0" fontId="93" fillId="0" borderId="0" xfId="523" applyFont="1" applyFill="1" applyAlignment="1">
      <alignment horizontal="left" vertical="center"/>
    </xf>
    <xf numFmtId="0" fontId="93" fillId="0" borderId="0" xfId="0" quotePrefix="1" applyFont="1" applyFill="1" applyAlignment="1">
      <alignment horizontal="left" vertical="center"/>
    </xf>
    <xf numFmtId="0" fontId="94" fillId="0" borderId="0" xfId="0" applyFont="1" applyFill="1" applyAlignment="1">
      <alignment vertical="center"/>
    </xf>
    <xf numFmtId="168" fontId="93" fillId="62" borderId="0" xfId="523" applyNumberFormat="1" applyFont="1" applyFill="1" applyBorder="1" applyAlignment="1">
      <alignment horizontal="right" vertical="center"/>
    </xf>
    <xf numFmtId="168" fontId="93" fillId="0" borderId="0" xfId="523" applyNumberFormat="1" applyFont="1" applyBorder="1" applyAlignment="1">
      <alignment horizontal="right" vertical="center"/>
    </xf>
    <xf numFmtId="168" fontId="93" fillId="0" borderId="0" xfId="523" applyNumberFormat="1" applyFont="1" applyFill="1" applyBorder="1" applyAlignment="1">
      <alignment horizontal="right" vertical="center"/>
    </xf>
    <xf numFmtId="168" fontId="93" fillId="62" borderId="1" xfId="230" quotePrefix="1" applyNumberFormat="1" applyFont="1" applyFill="1" applyBorder="1" applyAlignment="1">
      <alignment horizontal="right" vertical="center"/>
    </xf>
    <xf numFmtId="166" fontId="94" fillId="0" borderId="1" xfId="0" applyNumberFormat="1" applyFont="1" applyFill="1" applyBorder="1" applyAlignment="1">
      <alignment horizontal="center" vertical="center"/>
    </xf>
    <xf numFmtId="166" fontId="94" fillId="0" borderId="0" xfId="0" applyNumberFormat="1" applyFont="1" applyFill="1" applyBorder="1" applyAlignment="1">
      <alignment horizontal="center" vertical="center"/>
    </xf>
    <xf numFmtId="166" fontId="94" fillId="0" borderId="0" xfId="0" applyNumberFormat="1" applyFont="1" applyAlignment="1">
      <alignment horizontal="center" vertical="center"/>
    </xf>
    <xf numFmtId="166" fontId="45" fillId="0" borderId="0" xfId="532" applyNumberFormat="1" applyFont="1" applyFill="1" applyBorder="1" applyAlignment="1">
      <alignment horizontal="center" vertical="center"/>
    </xf>
    <xf numFmtId="0" fontId="45" fillId="0" borderId="0" xfId="639" quotePrefix="1" applyFont="1" applyFill="1" applyBorder="1" applyAlignment="1">
      <alignment horizontal="right" vertical="center"/>
    </xf>
    <xf numFmtId="166" fontId="94" fillId="0" borderId="0" xfId="0" applyNumberFormat="1" applyFont="1" applyAlignment="1">
      <alignment horizontal="center" vertical="center"/>
    </xf>
    <xf numFmtId="166" fontId="94" fillId="0" borderId="0" xfId="0" applyNumberFormat="1" applyFont="1" applyFill="1" applyBorder="1" applyAlignment="1">
      <alignment horizontal="center" vertical="center"/>
    </xf>
    <xf numFmtId="168" fontId="137" fillId="0" borderId="0" xfId="757" applyNumberFormat="1" applyFont="1" applyFill="1" applyAlignment="1">
      <alignment horizontal="right" vertical="center"/>
    </xf>
    <xf numFmtId="166" fontId="94" fillId="0" borderId="0" xfId="0" applyNumberFormat="1" applyFont="1" applyFill="1" applyBorder="1" applyAlignment="1">
      <alignment horizontal="center" vertical="center"/>
    </xf>
    <xf numFmtId="166" fontId="94" fillId="0" borderId="1" xfId="0" applyNumberFormat="1" applyFont="1" applyFill="1" applyBorder="1" applyAlignment="1">
      <alignment horizontal="center" vertical="center"/>
    </xf>
    <xf numFmtId="168" fontId="45" fillId="0" borderId="21" xfId="532" applyNumberFormat="1" applyFont="1" applyFill="1" applyBorder="1" applyAlignment="1">
      <alignment horizontal="right" vertical="center"/>
    </xf>
    <xf numFmtId="168" fontId="45" fillId="0" borderId="6" xfId="498" applyNumberFormat="1" applyFont="1" applyFill="1" applyBorder="1" applyAlignment="1">
      <alignment horizontal="center" vertical="center"/>
    </xf>
    <xf numFmtId="168" fontId="45" fillId="0" borderId="1" xfId="532" applyNumberFormat="1" applyFont="1" applyFill="1" applyBorder="1" applyAlignment="1">
      <alignment horizontal="center" vertical="center"/>
    </xf>
    <xf numFmtId="168" fontId="45" fillId="0" borderId="26" xfId="532" applyNumberFormat="1" applyFont="1" applyFill="1" applyBorder="1" applyAlignment="1">
      <alignment horizontal="right" vertical="center"/>
    </xf>
    <xf numFmtId="168" fontId="45" fillId="0" borderId="1" xfId="416" applyNumberFormat="1" applyFont="1" applyBorder="1" applyAlignment="1">
      <alignment horizontal="center" vertical="center"/>
    </xf>
    <xf numFmtId="168" fontId="45" fillId="0" borderId="6" xfId="416" applyNumberFormat="1" applyFont="1" applyBorder="1" applyAlignment="1">
      <alignment horizontal="center" vertical="center"/>
    </xf>
    <xf numFmtId="168" fontId="94" fillId="0" borderId="21" xfId="532" applyNumberFormat="1" applyFont="1" applyFill="1" applyBorder="1" applyAlignment="1">
      <alignment horizontal="center" vertical="center"/>
    </xf>
    <xf numFmtId="168" fontId="94" fillId="0" borderId="27" xfId="532" applyNumberFormat="1" applyFont="1" applyFill="1" applyBorder="1" applyAlignment="1">
      <alignment horizontal="center" vertical="center"/>
    </xf>
    <xf numFmtId="168" fontId="94" fillId="0" borderId="1" xfId="532" applyNumberFormat="1" applyFont="1" applyFill="1" applyBorder="1" applyAlignment="1">
      <alignment horizontal="center" vertical="center"/>
    </xf>
    <xf numFmtId="168" fontId="94" fillId="0" borderId="1" xfId="532" applyNumberFormat="1" applyFont="1" applyFill="1" applyBorder="1" applyAlignment="1">
      <alignment horizontal="right" vertical="center"/>
    </xf>
    <xf numFmtId="168" fontId="94" fillId="0" borderId="6" xfId="532" applyNumberFormat="1" applyFont="1" applyFill="1" applyBorder="1" applyAlignment="1">
      <alignment horizontal="right" vertical="center"/>
    </xf>
    <xf numFmtId="0" fontId="93" fillId="0" borderId="6" xfId="0" applyFont="1" applyBorder="1" applyAlignment="1">
      <alignment horizontal="right" vertical="center"/>
    </xf>
    <xf numFmtId="166" fontId="94" fillId="0" borderId="0" xfId="0" applyNumberFormat="1" applyFont="1" applyAlignment="1">
      <alignment horizontal="center" vertical="center"/>
    </xf>
    <xf numFmtId="166" fontId="94" fillId="0" borderId="1" xfId="0" applyNumberFormat="1" applyFont="1" applyBorder="1" applyAlignment="1">
      <alignment horizontal="center" vertical="center"/>
    </xf>
    <xf numFmtId="0" fontId="138" fillId="0" borderId="0" xfId="532" applyFont="1" applyFill="1" applyAlignment="1">
      <alignment vertical="center"/>
    </xf>
  </cellXfs>
  <cellStyles count="758">
    <cellStyle name=" 1" xfId="1"/>
    <cellStyle name="? BP" xfId="2"/>
    <cellStyle name="? JY" xfId="3"/>
    <cellStyle name="_Book2" xfId="4"/>
    <cellStyle name="_Book2 2" xfId="5"/>
    <cellStyle name="_Book2_ARJune 2009" xfId="6"/>
    <cellStyle name="_Book2_Cal CIT_2552_DEC_SCC_Revised DEPRE" xfId="7"/>
    <cellStyle name="_Book2_Details 03-10" xfId="8"/>
    <cellStyle name="_Book2_NKCC FS_0609" xfId="9"/>
    <cellStyle name="_Book2_NKCC FS_1209_Estimate_5" xfId="10"/>
    <cellStyle name="_Book2_NKCC TB_0309" xfId="11"/>
    <cellStyle name="_Book2_NKCC_PND50_DEC09" xfId="12"/>
    <cellStyle name="_Book2_Prepaid_2009_DEC" xfId="13"/>
    <cellStyle name="_Book2_Prepaid_2010_SCC" xfId="14"/>
    <cellStyle name="_Book2_SCC_FS_31Mar2010_Estimate_version3" xfId="15"/>
    <cellStyle name="_Book2_Scctb-06'09" xfId="16"/>
    <cellStyle name="_Book2_Scctb-12'09_Estimate_Revised 6 not include goods in transit" xfId="17"/>
    <cellStyle name="_Book2_Scctb-June'10_CIT_Actual_updated_revised_sparepart issued" xfId="18"/>
    <cellStyle name="_Book2_Scctb-Mar'10_CIT_Actual" xfId="19"/>
    <cellStyle name="_SCFS1q98" xfId="20"/>
    <cellStyle name="_SCFS1q98 2" xfId="21"/>
    <cellStyle name="_SCFS1q98_ARJune 2009" xfId="22"/>
    <cellStyle name="_SCFS1q98_Cal CIT_2552_DEC_SCC_Revised DEPRE" xfId="23"/>
    <cellStyle name="_SCFS1q98_Details 03-10" xfId="24"/>
    <cellStyle name="_SCFS1q98_NKCC FS_0609" xfId="25"/>
    <cellStyle name="_SCFS1q98_NKCC FS_1209_Estimate_5" xfId="26"/>
    <cellStyle name="_SCFS1q98_NKCC TB_0309" xfId="27"/>
    <cellStyle name="_SCFS1q98_NKCC_PND50_DEC09" xfId="28"/>
    <cellStyle name="_SCFS1q98_Prepaid_2009_DEC" xfId="29"/>
    <cellStyle name="_SCFS1q98_Prepaid_2010_SCC" xfId="30"/>
    <cellStyle name="_SCFS1q98_SCC_FS_31Mar2010_Estimate_version3" xfId="31"/>
    <cellStyle name="_SCFS1q98_Scctb-06'09" xfId="32"/>
    <cellStyle name="_SCFS1q98_Scctb-12'09_Estimate_Revised 6 not include goods in transit" xfId="33"/>
    <cellStyle name="_SCFS1q98_Scctb-June'10_CIT_Actual_updated_revised_sparepart issued" xfId="34"/>
    <cellStyle name="_SCFS1q98_Scctb-Mar'10_CIT_Actual" xfId="35"/>
    <cellStyle name="_scfs-1q99final-hongkong" xfId="36"/>
    <cellStyle name="_scfs-1q99final-hongkong 2" xfId="37"/>
    <cellStyle name="_scfs-1q99final-hongkong_ARJune 2009" xfId="38"/>
    <cellStyle name="_scfs-1q99final-hongkong_Cal CIT_2552_DEC_SCC_Revised DEPRE" xfId="39"/>
    <cellStyle name="_scfs-1q99final-hongkong_Details 03-10" xfId="40"/>
    <cellStyle name="_scfs-1q99final-hongkong_NKCC FS_0609" xfId="41"/>
    <cellStyle name="_scfs-1q99final-hongkong_NKCC FS_1209_Estimate_5" xfId="42"/>
    <cellStyle name="_scfs-1q99final-hongkong_NKCC TB_0309" xfId="43"/>
    <cellStyle name="_scfs-1q99final-hongkong_NKCC_PND50_DEC09" xfId="44"/>
    <cellStyle name="_scfs-1q99final-hongkong_Prepaid_2009_DEC" xfId="45"/>
    <cellStyle name="_scfs-1q99final-hongkong_Prepaid_2010_SCC" xfId="46"/>
    <cellStyle name="_scfs-1q99final-hongkong_SCC_FS_31Mar2010_Estimate_version3" xfId="47"/>
    <cellStyle name="_scfs-1q99final-hongkong_Scctb-06'09" xfId="48"/>
    <cellStyle name="_scfs-1q99final-hongkong_Scctb-12'09_Estimate_Revised 6 not include goods in transit" xfId="49"/>
    <cellStyle name="_scfs-1q99final-hongkong_Scctb-June'10_CIT_Actual_updated_revised_sparepart issued" xfId="50"/>
    <cellStyle name="_scfs-1q99final-hongkong_Scctb-Mar'10_CIT_Actual" xfId="51"/>
    <cellStyle name="_scfs-699" xfId="52"/>
    <cellStyle name="_scfs-699 2" xfId="53"/>
    <cellStyle name="_scfs-699_ARJune 2009" xfId="54"/>
    <cellStyle name="_scfs-699_Cal CIT_2552_DEC_SCC_Revised DEPRE" xfId="55"/>
    <cellStyle name="_scfs-699_Details 03-10" xfId="56"/>
    <cellStyle name="_scfs-699_NKCC FS_0609" xfId="57"/>
    <cellStyle name="_scfs-699_NKCC FS_1209_Estimate_5" xfId="58"/>
    <cellStyle name="_scfs-699_NKCC TB_0309" xfId="59"/>
    <cellStyle name="_scfs-699_NKCC_PND50_DEC09" xfId="60"/>
    <cellStyle name="_scfs-699_Prepaid_2009_DEC" xfId="61"/>
    <cellStyle name="_scfs-699_Prepaid_2010_SCC" xfId="62"/>
    <cellStyle name="_scfs-699_SCC_FS_31Mar2010_Estimate_version3" xfId="63"/>
    <cellStyle name="_scfs-699_Scctb-06'09" xfId="64"/>
    <cellStyle name="_scfs-699_Scctb-12'09_Estimate_Revised 6 not include goods in transit" xfId="65"/>
    <cellStyle name="_scfs-699_Scctb-June'10_CIT_Actual_updated_revised_sparepart issued" xfId="66"/>
    <cellStyle name="_scfs-699_Scctb-Mar'10_CIT_Actual" xfId="67"/>
    <cellStyle name="20% - Accent1" xfId="68" builtinId="30" customBuiltin="1"/>
    <cellStyle name="20% - Accent1 2" xfId="69"/>
    <cellStyle name="20% - Accent1 2 2" xfId="70"/>
    <cellStyle name="20% - Accent1 3" xfId="71"/>
    <cellStyle name="20% - Accent2" xfId="72" builtinId="34" customBuiltin="1"/>
    <cellStyle name="20% - Accent2 2" xfId="73"/>
    <cellStyle name="20% - Accent2 2 2" xfId="74"/>
    <cellStyle name="20% - Accent2 3" xfId="75"/>
    <cellStyle name="20% - Accent3" xfId="76" builtinId="38" customBuiltin="1"/>
    <cellStyle name="20% - Accent3 2" xfId="77"/>
    <cellStyle name="20% - Accent3 2 2" xfId="78"/>
    <cellStyle name="20% - Accent3 3" xfId="79"/>
    <cellStyle name="20% - Accent4" xfId="80" builtinId="42" customBuiltin="1"/>
    <cellStyle name="20% - Accent4 2" xfId="81"/>
    <cellStyle name="20% - Accent4 2 2" xfId="82"/>
    <cellStyle name="20% - Accent4 3" xfId="83"/>
    <cellStyle name="20% - Accent5" xfId="84" builtinId="46" customBuiltin="1"/>
    <cellStyle name="20% - Accent5 2" xfId="85"/>
    <cellStyle name="20% - Accent5 2 2" xfId="86"/>
    <cellStyle name="20% - Accent5 3" xfId="87"/>
    <cellStyle name="20% - Accent6" xfId="88" builtinId="50" customBuiltin="1"/>
    <cellStyle name="20% - Accent6 2" xfId="89"/>
    <cellStyle name="20% - Accent6 2 2" xfId="90"/>
    <cellStyle name="20% - Accent6 3" xfId="91"/>
    <cellStyle name="40% - Accent1" xfId="92" builtinId="31" customBuiltin="1"/>
    <cellStyle name="40% - Accent1 2" xfId="93"/>
    <cellStyle name="40% - Accent1 2 2" xfId="94"/>
    <cellStyle name="40% - Accent1 3" xfId="95"/>
    <cellStyle name="40% - Accent2" xfId="96" builtinId="35" customBuiltin="1"/>
    <cellStyle name="40% - Accent2 2" xfId="97"/>
    <cellStyle name="40% - Accent2 2 2" xfId="98"/>
    <cellStyle name="40% - Accent2 3" xfId="99"/>
    <cellStyle name="40% - Accent3" xfId="100" builtinId="39" customBuiltin="1"/>
    <cellStyle name="40% - Accent3 2" xfId="101"/>
    <cellStyle name="40% - Accent3 2 2" xfId="102"/>
    <cellStyle name="40% - Accent3 3" xfId="103"/>
    <cellStyle name="40% - Accent4" xfId="104" builtinId="43" customBuiltin="1"/>
    <cellStyle name="40% - Accent4 2" xfId="105"/>
    <cellStyle name="40% - Accent4 2 2" xfId="106"/>
    <cellStyle name="40% - Accent4 3" xfId="107"/>
    <cellStyle name="40% - Accent5" xfId="108" builtinId="47" customBuiltin="1"/>
    <cellStyle name="40% - Accent5 2" xfId="109"/>
    <cellStyle name="40% - Accent5 2 2" xfId="110"/>
    <cellStyle name="40% - Accent5 3" xfId="111"/>
    <cellStyle name="40% - Accent6" xfId="112" builtinId="51" customBuiltin="1"/>
    <cellStyle name="40% - Accent6 2" xfId="113"/>
    <cellStyle name="40% - Accent6 2 2" xfId="114"/>
    <cellStyle name="40% - Accent6 3" xfId="115"/>
    <cellStyle name="60% - Accent1" xfId="116" builtinId="32" customBuiltin="1"/>
    <cellStyle name="60% - Accent1 2" xfId="117"/>
    <cellStyle name="60% - Accent1 3" xfId="118"/>
    <cellStyle name="60% - Accent2" xfId="119" builtinId="36" customBuiltin="1"/>
    <cellStyle name="60% - Accent2 2" xfId="120"/>
    <cellStyle name="60% - Accent2 3" xfId="121"/>
    <cellStyle name="60% - Accent3" xfId="122" builtinId="40" customBuiltin="1"/>
    <cellStyle name="60% - Accent3 2" xfId="123"/>
    <cellStyle name="60% - Accent3 3" xfId="124"/>
    <cellStyle name="60% - Accent4" xfId="125" builtinId="44" customBuiltin="1"/>
    <cellStyle name="60% - Accent4 2" xfId="126"/>
    <cellStyle name="60% - Accent4 3" xfId="127"/>
    <cellStyle name="60% - Accent5" xfId="128" builtinId="48" customBuiltin="1"/>
    <cellStyle name="60% - Accent5 2" xfId="129"/>
    <cellStyle name="60% - Accent5 3" xfId="130"/>
    <cellStyle name="60% - Accent6" xfId="131" builtinId="52" customBuiltin="1"/>
    <cellStyle name="60% - Accent6 2" xfId="132"/>
    <cellStyle name="60% - Accent6 3" xfId="133"/>
    <cellStyle name="Accent1" xfId="134" builtinId="29" customBuiltin="1"/>
    <cellStyle name="Accent1 2" xfId="135"/>
    <cellStyle name="Accent1 3" xfId="136"/>
    <cellStyle name="Accent2" xfId="137" builtinId="33" customBuiltin="1"/>
    <cellStyle name="Accent2 2" xfId="138"/>
    <cellStyle name="Accent2 3" xfId="139"/>
    <cellStyle name="Accent3" xfId="140" builtinId="37" customBuiltin="1"/>
    <cellStyle name="Accent3 2" xfId="141"/>
    <cellStyle name="Accent3 3" xfId="142"/>
    <cellStyle name="Accent4" xfId="143" builtinId="41" customBuiltin="1"/>
    <cellStyle name="Accent4 2" xfId="144"/>
    <cellStyle name="Accent4 3" xfId="145"/>
    <cellStyle name="Accent5" xfId="146" builtinId="45" customBuiltin="1"/>
    <cellStyle name="Accent5 2" xfId="147"/>
    <cellStyle name="Accent5 3" xfId="148"/>
    <cellStyle name="Accent6" xfId="149" builtinId="49" customBuiltin="1"/>
    <cellStyle name="Accent6 2" xfId="150"/>
    <cellStyle name="Accent6 3" xfId="151"/>
    <cellStyle name="adjusted" xfId="152"/>
    <cellStyle name="alert" xfId="153"/>
    <cellStyle name="Bad" xfId="154" builtinId="27" customBuiltin="1"/>
    <cellStyle name="Bad 2" xfId="155"/>
    <cellStyle name="Bad 3" xfId="156"/>
    <cellStyle name="Bold/Border" xfId="157"/>
    <cellStyle name="bp--" xfId="158"/>
    <cellStyle name="Bullet" xfId="159"/>
    <cellStyle name="Calc Currency (0)" xfId="160"/>
    <cellStyle name="Calc Currency (2)" xfId="161"/>
    <cellStyle name="Calc Percent (0)" xfId="162"/>
    <cellStyle name="Calc Percent (1)" xfId="163"/>
    <cellStyle name="Calc Percent (2)" xfId="164"/>
    <cellStyle name="Calc Units (0)" xfId="165"/>
    <cellStyle name="Calc Units (1)" xfId="166"/>
    <cellStyle name="Calc Units (2)" xfId="167"/>
    <cellStyle name="Calculation" xfId="168" builtinId="22" customBuiltin="1"/>
    <cellStyle name="Calculation 2" xfId="169"/>
    <cellStyle name="Calculation 3" xfId="170"/>
    <cellStyle name="Check Cell" xfId="171" builtinId="23" customBuiltin="1"/>
    <cellStyle name="Check Cell 2" xfId="172"/>
    <cellStyle name="Check Cell 3" xfId="173"/>
    <cellStyle name="Comma" xfId="174" builtinId="3"/>
    <cellStyle name="Comma  - Style1" xfId="175"/>
    <cellStyle name="Comma  - Style2" xfId="176"/>
    <cellStyle name="Comma  - Style3" xfId="177"/>
    <cellStyle name="Comma  - Style4" xfId="178"/>
    <cellStyle name="Comma  - Style5" xfId="179"/>
    <cellStyle name="Comma  - Style6" xfId="180"/>
    <cellStyle name="Comma  - Style7" xfId="181"/>
    <cellStyle name="Comma  - Style8" xfId="182"/>
    <cellStyle name="Comma [00]" xfId="183"/>
    <cellStyle name="Comma [2]" xfId="184"/>
    <cellStyle name="Comma [2] 2" xfId="185"/>
    <cellStyle name="Comma 0 [0]" xfId="186"/>
    <cellStyle name="Comma 10" xfId="187"/>
    <cellStyle name="Comma 10 2" xfId="188"/>
    <cellStyle name="Comma 10 2 2" xfId="189"/>
    <cellStyle name="Comma 10 3" xfId="190"/>
    <cellStyle name="Comma 10 4" xfId="191"/>
    <cellStyle name="Comma 10 5" xfId="192"/>
    <cellStyle name="Comma 11" xfId="193"/>
    <cellStyle name="Comma 11 2" xfId="194"/>
    <cellStyle name="Comma 11 3" xfId="195"/>
    <cellStyle name="Comma 12" xfId="196"/>
    <cellStyle name="Comma 12 10" xfId="197"/>
    <cellStyle name="Comma 12 2" xfId="198"/>
    <cellStyle name="Comma 12 2 2" xfId="199"/>
    <cellStyle name="Comma 12 2 2 2" xfId="200"/>
    <cellStyle name="Comma 12 2 2 2 2" xfId="201"/>
    <cellStyle name="Comma 12 2 2 2 3" xfId="202"/>
    <cellStyle name="Comma 12 2 2 2 4" xfId="203"/>
    <cellStyle name="Comma 12 2 2 3" xfId="204"/>
    <cellStyle name="Comma 12 2 2 4" xfId="205"/>
    <cellStyle name="Comma 12 2 3" xfId="206"/>
    <cellStyle name="Comma 12 2 4" xfId="207"/>
    <cellStyle name="Comma 12 3" xfId="208"/>
    <cellStyle name="Comma 12 4" xfId="209"/>
    <cellStyle name="Comma 13" xfId="210"/>
    <cellStyle name="Comma 13 2" xfId="211"/>
    <cellStyle name="Comma 14" xfId="212"/>
    <cellStyle name="Comma 14 2" xfId="213"/>
    <cellStyle name="Comma 14 3" xfId="214"/>
    <cellStyle name="Comma 14 3 2" xfId="215"/>
    <cellStyle name="Comma 15" xfId="216"/>
    <cellStyle name="Comma 15 2" xfId="217"/>
    <cellStyle name="Comma 15 2 2" xfId="218"/>
    <cellStyle name="Comma 15 2 2 2" xfId="219"/>
    <cellStyle name="Comma 15 2 3" xfId="220"/>
    <cellStyle name="Comma 15 3" xfId="221"/>
    <cellStyle name="Comma 16" xfId="222"/>
    <cellStyle name="Comma 16 2" xfId="223"/>
    <cellStyle name="Comma 17" xfId="224"/>
    <cellStyle name="Comma 17 2" xfId="225"/>
    <cellStyle name="Comma 18" xfId="226"/>
    <cellStyle name="Comma 19" xfId="227"/>
    <cellStyle name="Comma 19 2" xfId="228"/>
    <cellStyle name="Comma 2" xfId="229"/>
    <cellStyle name="Comma 2 2" xfId="230"/>
    <cellStyle name="Comma 2 2 2" xfId="231"/>
    <cellStyle name="Comma 2 2 2 2" xfId="232"/>
    <cellStyle name="Comma 2 2 3" xfId="233"/>
    <cellStyle name="Comma 2 2 3 2" xfId="234"/>
    <cellStyle name="Comma 2 2 4" xfId="235"/>
    <cellStyle name="Comma 2 3" xfId="236"/>
    <cellStyle name="Comma 2 3 2" xfId="237"/>
    <cellStyle name="Comma 2 3 3" xfId="238"/>
    <cellStyle name="Comma 2 4" xfId="239"/>
    <cellStyle name="Comma 2 4 2" xfId="240"/>
    <cellStyle name="Comma 2 4 3" xfId="241"/>
    <cellStyle name="Comma 2 5" xfId="242"/>
    <cellStyle name="Comma 2 6" xfId="243"/>
    <cellStyle name="Comma 2 7" xfId="244"/>
    <cellStyle name="Comma 2 7 4 2" xfId="245"/>
    <cellStyle name="Comma 2 7 4 2 2" xfId="246"/>
    <cellStyle name="Comma 2 9" xfId="247"/>
    <cellStyle name="Comma 2 9 2" xfId="248"/>
    <cellStyle name="Comma 2 9 2 2" xfId="249"/>
    <cellStyle name="Comma 2 9 3" xfId="250"/>
    <cellStyle name="Comma 20" xfId="251"/>
    <cellStyle name="Comma 21" xfId="252"/>
    <cellStyle name="Comma 3" xfId="253"/>
    <cellStyle name="Comma 3 2" xfId="254"/>
    <cellStyle name="Comma 3 2 2" xfId="255"/>
    <cellStyle name="Comma 3 3" xfId="256"/>
    <cellStyle name="Comma 3 4" xfId="257"/>
    <cellStyle name="Comma 3 5" xfId="258"/>
    <cellStyle name="Comma 32" xfId="259"/>
    <cellStyle name="Comma 32 2" xfId="260"/>
    <cellStyle name="Comma 4" xfId="261"/>
    <cellStyle name="Comma 4 2" xfId="262"/>
    <cellStyle name="Comma 4 2 2" xfId="263"/>
    <cellStyle name="Comma 4 2 2 2" xfId="264"/>
    <cellStyle name="Comma 4 2 3" xfId="265"/>
    <cellStyle name="Comma 4 2 3 2" xfId="266"/>
    <cellStyle name="Comma 4 2 4" xfId="267"/>
    <cellStyle name="Comma 4 3" xfId="268"/>
    <cellStyle name="Comma 40" xfId="269"/>
    <cellStyle name="Comma 44" xfId="270"/>
    <cellStyle name="Comma 44 2" xfId="271"/>
    <cellStyle name="Comma 5" xfId="272"/>
    <cellStyle name="Comma 5 2" xfId="273"/>
    <cellStyle name="Comma 6" xfId="274"/>
    <cellStyle name="Comma 6 2" xfId="275"/>
    <cellStyle name="Comma 7" xfId="276"/>
    <cellStyle name="Comma 7 2" xfId="277"/>
    <cellStyle name="Comma 7 3" xfId="278"/>
    <cellStyle name="Comma 8" xfId="279"/>
    <cellStyle name="Comma 8 2" xfId="280"/>
    <cellStyle name="Comma 8 3" xfId="281"/>
    <cellStyle name="Comma 8 4" xfId="282"/>
    <cellStyle name="Comma 9" xfId="283"/>
    <cellStyle name="Comma 9 2" xfId="284"/>
    <cellStyle name="comma zerodec" xfId="285"/>
    <cellStyle name="Comma0" xfId="286"/>
    <cellStyle name="Comma0 - Modelo1" xfId="287"/>
    <cellStyle name="Comma0 - Style1" xfId="288"/>
    <cellStyle name="Comma1 - Modelo2" xfId="289"/>
    <cellStyle name="Comma1 - Style2" xfId="290"/>
    <cellStyle name="CompanyName" xfId="291"/>
    <cellStyle name="Currency--" xfId="292"/>
    <cellStyle name="Currency [00]" xfId="293"/>
    <cellStyle name="Currency 2" xfId="294"/>
    <cellStyle name="Currency-- 2" xfId="295"/>
    <cellStyle name="Currency 2 2" xfId="296"/>
    <cellStyle name="Currency 2 3" xfId="297"/>
    <cellStyle name="Currency 2 4" xfId="298"/>
    <cellStyle name="Currency 3" xfId="299"/>
    <cellStyle name="Currency0" xfId="300"/>
    <cellStyle name="Currency1" xfId="301"/>
    <cellStyle name="Dash" xfId="302"/>
    <cellStyle name="Date [mmm-d-yyyy]" xfId="303"/>
    <cellStyle name="Date [mmm-d-yyyy] 2" xfId="304"/>
    <cellStyle name="Date [mmm-yyyy]" xfId="305"/>
    <cellStyle name="Date Short" xfId="306"/>
    <cellStyle name="Days" xfId="307"/>
    <cellStyle name="Dia" xfId="308"/>
    <cellStyle name="Dollar" xfId="309"/>
    <cellStyle name="Dollar (zero dec)" xfId="310"/>
    <cellStyle name="E&amp;Y House" xfId="311"/>
    <cellStyle name="Encabez1" xfId="312"/>
    <cellStyle name="Encabez2" xfId="313"/>
    <cellStyle name="Enter Currency (0)" xfId="314"/>
    <cellStyle name="Enter Currency (2)" xfId="315"/>
    <cellStyle name="Enter Units (0)" xfId="316"/>
    <cellStyle name="Enter Units (1)" xfId="317"/>
    <cellStyle name="Enter Units (2)" xfId="318"/>
    <cellStyle name="Euro" xfId="319"/>
    <cellStyle name="Excel Built-in Normal" xfId="320"/>
    <cellStyle name="Explanatory Text" xfId="321" builtinId="53" customBuiltin="1"/>
    <cellStyle name="Explanatory Text 2" xfId="322"/>
    <cellStyle name="Explanatory Text 3" xfId="323"/>
    <cellStyle name="F2" xfId="324"/>
    <cellStyle name="F3" xfId="325"/>
    <cellStyle name="F4" xfId="326"/>
    <cellStyle name="F5" xfId="327"/>
    <cellStyle name="F6" xfId="328"/>
    <cellStyle name="F7" xfId="329"/>
    <cellStyle name="F8" xfId="330"/>
    <cellStyle name="Fijo" xfId="331"/>
    <cellStyle name="Financiero" xfId="332"/>
    <cellStyle name="Fixed" xfId="333"/>
    <cellStyle name="Good" xfId="334" builtinId="26" customBuiltin="1"/>
    <cellStyle name="Good 2" xfId="335"/>
    <cellStyle name="Good 3" xfId="336"/>
    <cellStyle name="Grey" xfId="337"/>
    <cellStyle name="Grey 2" xfId="338"/>
    <cellStyle name="Grey 3" xfId="339"/>
    <cellStyle name="Head1" xfId="340"/>
    <cellStyle name="Head2" xfId="341"/>
    <cellStyle name="Header1" xfId="342"/>
    <cellStyle name="Header2" xfId="343"/>
    <cellStyle name="Heading" xfId="344"/>
    <cellStyle name="Heading 1" xfId="345" builtinId="16" customBuiltin="1"/>
    <cellStyle name="Heading 1 2" xfId="346"/>
    <cellStyle name="Heading 1 3" xfId="347"/>
    <cellStyle name="Heading 2" xfId="348" builtinId="17" customBuiltin="1"/>
    <cellStyle name="Heading 2 2" xfId="349"/>
    <cellStyle name="Heading 2 3" xfId="350"/>
    <cellStyle name="Heading 3" xfId="351" builtinId="18" customBuiltin="1"/>
    <cellStyle name="Heading 3 2" xfId="352"/>
    <cellStyle name="Heading 3 3" xfId="353"/>
    <cellStyle name="Heading 4" xfId="354" builtinId="19" customBuiltin="1"/>
    <cellStyle name="Heading 4 2" xfId="355"/>
    <cellStyle name="Heading 4 3" xfId="356"/>
    <cellStyle name="Heading 5" xfId="357"/>
    <cellStyle name="HEADING, MAJOR" xfId="358"/>
    <cellStyle name="HEADING, MINOR" xfId="359"/>
    <cellStyle name="HEADING, RIGHT" xfId="360"/>
    <cellStyle name="HEADING,MAJOR" xfId="361"/>
    <cellStyle name="HEADINGS" xfId="362"/>
    <cellStyle name="Hyperlink 2" xfId="363"/>
    <cellStyle name="Hyperlink 2 2" xfId="364"/>
    <cellStyle name="Hyperlink 3" xfId="365"/>
    <cellStyle name="Hyperlink 4 3" xfId="366"/>
    <cellStyle name="Hyperlink 4 3 2" xfId="367"/>
    <cellStyle name="Hyperlink 4 3 3" xfId="368"/>
    <cellStyle name="Hyperlink 4 3 4" xfId="369"/>
    <cellStyle name="Hyperlink 4 3 5" xfId="370"/>
    <cellStyle name="Hyperlink 4 3 6" xfId="371"/>
    <cellStyle name="Hyperlink 7" xfId="372"/>
    <cellStyle name="Hyperlink 8" xfId="373"/>
    <cellStyle name="Input" xfId="374" builtinId="20" customBuiltin="1"/>
    <cellStyle name="Input [yellow]" xfId="375"/>
    <cellStyle name="Input [yellow] 2" xfId="376"/>
    <cellStyle name="Input 2" xfId="377"/>
    <cellStyle name="Input 3" xfId="378"/>
    <cellStyle name="InputBlueFont" xfId="379"/>
    <cellStyle name="INPUTS" xfId="380"/>
    <cellStyle name="Inputs2" xfId="381"/>
    <cellStyle name="Integer" xfId="382"/>
    <cellStyle name="Integer 2" xfId="383"/>
    <cellStyle name="Link Currency (0)" xfId="384"/>
    <cellStyle name="Link Currency (2)" xfId="385"/>
    <cellStyle name="Link Units (0)" xfId="386"/>
    <cellStyle name="Link Units (1)" xfId="387"/>
    <cellStyle name="Link Units (2)" xfId="388"/>
    <cellStyle name="Linked Cell" xfId="389" builtinId="24" customBuiltin="1"/>
    <cellStyle name="Linked Cell 2" xfId="390"/>
    <cellStyle name="Linked Cell 3" xfId="391"/>
    <cellStyle name="m/d/yy" xfId="392"/>
    <cellStyle name="Millares [0]_10 AVERIAS MASIVAS + ANT" xfId="393"/>
    <cellStyle name="month" xfId="394"/>
    <cellStyle name="Neutral" xfId="395" builtinId="28" customBuiltin="1"/>
    <cellStyle name="Neutral 2" xfId="396"/>
    <cellStyle name="Neutral 3" xfId="397"/>
    <cellStyle name="no dec" xfId="398"/>
    <cellStyle name="Normal" xfId="0" builtinId="0"/>
    <cellStyle name="Normal--" xfId="399"/>
    <cellStyle name="Normal - Style1" xfId="400"/>
    <cellStyle name="Normal - Style1 10" xfId="401"/>
    <cellStyle name="Normal - Style1 2" xfId="402"/>
    <cellStyle name="Normal [0]" xfId="403"/>
    <cellStyle name="Normal [0] 2" xfId="404"/>
    <cellStyle name="Normal [1]" xfId="405"/>
    <cellStyle name="Normal [1] 2" xfId="406"/>
    <cellStyle name="Normal [2]" xfId="407"/>
    <cellStyle name="Normal [2] 2" xfId="408"/>
    <cellStyle name="Normal [3]" xfId="409"/>
    <cellStyle name="Normal [3] 2" xfId="410"/>
    <cellStyle name="Normal 10" xfId="411"/>
    <cellStyle name="Normal 10 2" xfId="412"/>
    <cellStyle name="Normal 10 3" xfId="413"/>
    <cellStyle name="Normal 10 4" xfId="414"/>
    <cellStyle name="Normal 10 5" xfId="415"/>
    <cellStyle name="Normal 100" xfId="416"/>
    <cellStyle name="Normal 101" xfId="417"/>
    <cellStyle name="Normal 102" xfId="418"/>
    <cellStyle name="Normal 103" xfId="419"/>
    <cellStyle name="Normal 104" xfId="420"/>
    <cellStyle name="Normal 105" xfId="421"/>
    <cellStyle name="Normal 106" xfId="422"/>
    <cellStyle name="Normal 107" xfId="423"/>
    <cellStyle name="Normal 108" xfId="424"/>
    <cellStyle name="Normal 109" xfId="425"/>
    <cellStyle name="Normal 11" xfId="426"/>
    <cellStyle name="Normal 11 2" xfId="427"/>
    <cellStyle name="Normal 11 2 2" xfId="428"/>
    <cellStyle name="Normal 11 3" xfId="429"/>
    <cellStyle name="Normal 11 4" xfId="430"/>
    <cellStyle name="Normal 110" xfId="431"/>
    <cellStyle name="Normal 111" xfId="432"/>
    <cellStyle name="Normal 112" xfId="433"/>
    <cellStyle name="Normal 113" xfId="434"/>
    <cellStyle name="Normal 114" xfId="435"/>
    <cellStyle name="Normal 115" xfId="436"/>
    <cellStyle name="Normal 116" xfId="437"/>
    <cellStyle name="Normal 117" xfId="438"/>
    <cellStyle name="Normal 118" xfId="439"/>
    <cellStyle name="Normal 119" xfId="440"/>
    <cellStyle name="Normal 12" xfId="441"/>
    <cellStyle name="Normal 12 2" xfId="442"/>
    <cellStyle name="Normal 12 3" xfId="443"/>
    <cellStyle name="Normal 12 4" xfId="444"/>
    <cellStyle name="Normal 120" xfId="445"/>
    <cellStyle name="Normal 121" xfId="446"/>
    <cellStyle name="Normal 122" xfId="447"/>
    <cellStyle name="Normal 123" xfId="448"/>
    <cellStyle name="Normal 124" xfId="449"/>
    <cellStyle name="Normal 125" xfId="450"/>
    <cellStyle name="Normal 126" xfId="451"/>
    <cellStyle name="Normal 127" xfId="452"/>
    <cellStyle name="Normal 128" xfId="453"/>
    <cellStyle name="Normal 129" xfId="454"/>
    <cellStyle name="Normal 13" xfId="455"/>
    <cellStyle name="Normal 13 2" xfId="456"/>
    <cellStyle name="Normal 13 3" xfId="457"/>
    <cellStyle name="Normal 130" xfId="458"/>
    <cellStyle name="Normal 131" xfId="459"/>
    <cellStyle name="Normal 132" xfId="460"/>
    <cellStyle name="Normal 133" xfId="461"/>
    <cellStyle name="Normal 134" xfId="462"/>
    <cellStyle name="Normal 135" xfId="463"/>
    <cellStyle name="Normal 136" xfId="464"/>
    <cellStyle name="Normal 137" xfId="465"/>
    <cellStyle name="Normal 14" xfId="466"/>
    <cellStyle name="Normal 14 2" xfId="467"/>
    <cellStyle name="Normal 14 2 2" xfId="468"/>
    <cellStyle name="Normal 14 2 3" xfId="469"/>
    <cellStyle name="Normal 14 3" xfId="470"/>
    <cellStyle name="Normal 15" xfId="471"/>
    <cellStyle name="Normal 15 2" xfId="472"/>
    <cellStyle name="Normal 15 3" xfId="473"/>
    <cellStyle name="Normal 15 5" xfId="474"/>
    <cellStyle name="Normal 16" xfId="475"/>
    <cellStyle name="Normal 16 2" xfId="476"/>
    <cellStyle name="Normal 16 3" xfId="477"/>
    <cellStyle name="Normal 17" xfId="478"/>
    <cellStyle name="Normal 17 2" xfId="479"/>
    <cellStyle name="Normal 17 3" xfId="480"/>
    <cellStyle name="Normal 18" xfId="481"/>
    <cellStyle name="Normal 18 2" xfId="482"/>
    <cellStyle name="Normal 18 3" xfId="483"/>
    <cellStyle name="Normal 19" xfId="484"/>
    <cellStyle name="Normal 19 2" xfId="485"/>
    <cellStyle name="Normal 19 3" xfId="486"/>
    <cellStyle name="Normal 2" xfId="487"/>
    <cellStyle name="Normal-- 2" xfId="488"/>
    <cellStyle name="Normal 2 13" xfId="489"/>
    <cellStyle name="Normal 2 2" xfId="490"/>
    <cellStyle name="Normal 2 2 2" xfId="491"/>
    <cellStyle name="Normal 2 2 2 2" xfId="492"/>
    <cellStyle name="Normal 2 2 3" xfId="493"/>
    <cellStyle name="Normal 2 2 4" xfId="494"/>
    <cellStyle name="Normal 2 3" xfId="495"/>
    <cellStyle name="Normal 2 3 2" xfId="496"/>
    <cellStyle name="Normal 2 3 3" xfId="497"/>
    <cellStyle name="Normal 2 4" xfId="498"/>
    <cellStyle name="Normal 2 4 2" xfId="499"/>
    <cellStyle name="Normal 2 5" xfId="500"/>
    <cellStyle name="Normal 2 6" xfId="501"/>
    <cellStyle name="Normal 2 7" xfId="502"/>
    <cellStyle name="Normal 2 8" xfId="503"/>
    <cellStyle name="Normal 2 9" xfId="504"/>
    <cellStyle name="Normal 20" xfId="505"/>
    <cellStyle name="Normal 20 2" xfId="506"/>
    <cellStyle name="Normal 20 3" xfId="507"/>
    <cellStyle name="Normal 21" xfId="508"/>
    <cellStyle name="Normal 21 2" xfId="509"/>
    <cellStyle name="Normal 22" xfId="510"/>
    <cellStyle name="Normal 22 2" xfId="511"/>
    <cellStyle name="Normal 22 3" xfId="512"/>
    <cellStyle name="Normal 23" xfId="513"/>
    <cellStyle name="Normal 23 2" xfId="514"/>
    <cellStyle name="Normal 24" xfId="515"/>
    <cellStyle name="Normal 24 2" xfId="516"/>
    <cellStyle name="Normal 25" xfId="517"/>
    <cellStyle name="Normal 26" xfId="518"/>
    <cellStyle name="Normal 27" xfId="519"/>
    <cellStyle name="Normal 27 2" xfId="520"/>
    <cellStyle name="Normal 28" xfId="521"/>
    <cellStyle name="Normal 29" xfId="522"/>
    <cellStyle name="Normal 3" xfId="523"/>
    <cellStyle name="Normal 3 2" xfId="524"/>
    <cellStyle name="Normal 3 2 2" xfId="525"/>
    <cellStyle name="Normal 3 2 3" xfId="526"/>
    <cellStyle name="Normal 3 3" xfId="527"/>
    <cellStyle name="Normal 3 3 2" xfId="528"/>
    <cellStyle name="Normal 3 3 3" xfId="529"/>
    <cellStyle name="Normal 3 4" xfId="530"/>
    <cellStyle name="Normal 3 4 2" xfId="531"/>
    <cellStyle name="Normal 3 5" xfId="532"/>
    <cellStyle name="Normal 3 5 2" xfId="533"/>
    <cellStyle name="Normal 3 6" xfId="534"/>
    <cellStyle name="Normal 3 7" xfId="757"/>
    <cellStyle name="Normal 30" xfId="535"/>
    <cellStyle name="Normal 31" xfId="536"/>
    <cellStyle name="Normal 32" xfId="537"/>
    <cellStyle name="Normal 32 2" xfId="538"/>
    <cellStyle name="Normal 33" xfId="539"/>
    <cellStyle name="Normal 33 2" xfId="540"/>
    <cellStyle name="Normal 33 3" xfId="541"/>
    <cellStyle name="Normal 34" xfId="542"/>
    <cellStyle name="Normal 34 2" xfId="543"/>
    <cellStyle name="Normal 35" xfId="544"/>
    <cellStyle name="Normal 36" xfId="545"/>
    <cellStyle name="Normal 37" xfId="546"/>
    <cellStyle name="Normal 38" xfId="547"/>
    <cellStyle name="Normal 38 2" xfId="548"/>
    <cellStyle name="Normal 39" xfId="549"/>
    <cellStyle name="Normal 4" xfId="550"/>
    <cellStyle name="Normal 4 2" xfId="551"/>
    <cellStyle name="Normal 4 2 2" xfId="552"/>
    <cellStyle name="Normal 4 3" xfId="553"/>
    <cellStyle name="Normal 4 3 2" xfId="554"/>
    <cellStyle name="Normal 4 4" xfId="555"/>
    <cellStyle name="Normal 40" xfId="556"/>
    <cellStyle name="Normal 41" xfId="557"/>
    <cellStyle name="Normal 42" xfId="558"/>
    <cellStyle name="Normal 43" xfId="559"/>
    <cellStyle name="Normal 44" xfId="560"/>
    <cellStyle name="Normal 45" xfId="561"/>
    <cellStyle name="Normal 45 2" xfId="562"/>
    <cellStyle name="Normal 46" xfId="563"/>
    <cellStyle name="Normal 47" xfId="564"/>
    <cellStyle name="Normal 48" xfId="565"/>
    <cellStyle name="Normal 49" xfId="566"/>
    <cellStyle name="Normal 5" xfId="567"/>
    <cellStyle name="Normal 5 2" xfId="568"/>
    <cellStyle name="Normal 5 2 2" xfId="569"/>
    <cellStyle name="Normal 5 21" xfId="570"/>
    <cellStyle name="Normal 5 3" xfId="571"/>
    <cellStyle name="Normal 5_SCC_FS_31Mar2010_Estimate_version3" xfId="572"/>
    <cellStyle name="Normal 50" xfId="573"/>
    <cellStyle name="Normal 51" xfId="574"/>
    <cellStyle name="Normal 52" xfId="575"/>
    <cellStyle name="Normal 53" xfId="576"/>
    <cellStyle name="Normal 54" xfId="577"/>
    <cellStyle name="Normal 55" xfId="578"/>
    <cellStyle name="Normal 56" xfId="579"/>
    <cellStyle name="Normal 57" xfId="580"/>
    <cellStyle name="Normal 58" xfId="581"/>
    <cellStyle name="Normal 59" xfId="582"/>
    <cellStyle name="Normal 6" xfId="583"/>
    <cellStyle name="Normal 6 2" xfId="584"/>
    <cellStyle name="Normal 6 3" xfId="585"/>
    <cellStyle name="Normal 60" xfId="586"/>
    <cellStyle name="Normal 61" xfId="587"/>
    <cellStyle name="Normal 62" xfId="588"/>
    <cellStyle name="Normal 63" xfId="589"/>
    <cellStyle name="Normal 64" xfId="590"/>
    <cellStyle name="Normal 65" xfId="591"/>
    <cellStyle name="Normal 66" xfId="592"/>
    <cellStyle name="Normal 67" xfId="593"/>
    <cellStyle name="Normal 68" xfId="594"/>
    <cellStyle name="Normal 69" xfId="595"/>
    <cellStyle name="Normal 7" xfId="596"/>
    <cellStyle name="Normal 7 2" xfId="597"/>
    <cellStyle name="Normal 7 3" xfId="598"/>
    <cellStyle name="Normal 70" xfId="599"/>
    <cellStyle name="Normal 71" xfId="600"/>
    <cellStyle name="Normal 72" xfId="601"/>
    <cellStyle name="Normal 73" xfId="602"/>
    <cellStyle name="Normal 74" xfId="603"/>
    <cellStyle name="Normal 75" xfId="604"/>
    <cellStyle name="Normal 76" xfId="605"/>
    <cellStyle name="Normal 77" xfId="606"/>
    <cellStyle name="Normal 78" xfId="607"/>
    <cellStyle name="Normal 79" xfId="608"/>
    <cellStyle name="Normal 8" xfId="609"/>
    <cellStyle name="Normal 8 2" xfId="610"/>
    <cellStyle name="Normal 8 2 2" xfId="611"/>
    <cellStyle name="Normal 8 2 3" xfId="612"/>
    <cellStyle name="Normal 8 3" xfId="613"/>
    <cellStyle name="Normal 80" xfId="614"/>
    <cellStyle name="Normal 81" xfId="615"/>
    <cellStyle name="Normal 82" xfId="616"/>
    <cellStyle name="Normal 83" xfId="617"/>
    <cellStyle name="Normal 84" xfId="618"/>
    <cellStyle name="Normal 85" xfId="619"/>
    <cellStyle name="Normal 86" xfId="620"/>
    <cellStyle name="Normal 87" xfId="621"/>
    <cellStyle name="Normal 88" xfId="622"/>
    <cellStyle name="Normal 89" xfId="623"/>
    <cellStyle name="Normal 9" xfId="624"/>
    <cellStyle name="Normal 9 2" xfId="625"/>
    <cellStyle name="Normal 9 2 2" xfId="626"/>
    <cellStyle name="Normal 9 3" xfId="627"/>
    <cellStyle name="Normal 9 4" xfId="628"/>
    <cellStyle name="Normal 90" xfId="629"/>
    <cellStyle name="Normal 91" xfId="630"/>
    <cellStyle name="Normal 92" xfId="631"/>
    <cellStyle name="Normal 93" xfId="632"/>
    <cellStyle name="Normal 94" xfId="633"/>
    <cellStyle name="Normal 95" xfId="634"/>
    <cellStyle name="Normal 96" xfId="635"/>
    <cellStyle name="Normal 97" xfId="636"/>
    <cellStyle name="Normal 98" xfId="637"/>
    <cellStyle name="Normal 98 2" xfId="638"/>
    <cellStyle name="Normal 99" xfId="639"/>
    <cellStyle name="Normal_Book1" xfId="640"/>
    <cellStyle name="Normalx" xfId="641"/>
    <cellStyle name="Normalx 2" xfId="642"/>
    <cellStyle name="NormalxShadow" xfId="643"/>
    <cellStyle name="NormalxShadow 2" xfId="644"/>
    <cellStyle name="Note 2" xfId="645"/>
    <cellStyle name="Note 2 2" xfId="646"/>
    <cellStyle name="Note 2 3" xfId="647"/>
    <cellStyle name="Note 3" xfId="648"/>
    <cellStyle name="Note 3 2" xfId="649"/>
    <cellStyle name="Output" xfId="650" builtinId="21" customBuiltin="1"/>
    <cellStyle name="Output 2" xfId="651"/>
    <cellStyle name="Output 3" xfId="652"/>
    <cellStyle name="Percent [0]" xfId="653"/>
    <cellStyle name="Percent [00]" xfId="654"/>
    <cellStyle name="Percent [1]" xfId="655"/>
    <cellStyle name="Percent [1] --" xfId="656"/>
    <cellStyle name="Percent [2]" xfId="657"/>
    <cellStyle name="Percent [3]" xfId="658"/>
    <cellStyle name="Percent [3]--" xfId="659"/>
    <cellStyle name="Percent 1" xfId="660"/>
    <cellStyle name="Percent 10" xfId="661"/>
    <cellStyle name="Percent 11" xfId="662"/>
    <cellStyle name="Percent 12" xfId="663"/>
    <cellStyle name="Percent 13" xfId="664"/>
    <cellStyle name="Percent 2" xfId="665"/>
    <cellStyle name="Percent 2 2" xfId="666"/>
    <cellStyle name="Percent 2 2 2" xfId="667"/>
    <cellStyle name="Percent 3" xfId="668"/>
    <cellStyle name="Percent 3 2" xfId="669"/>
    <cellStyle name="Percent 3 2 2" xfId="670"/>
    <cellStyle name="Percent 3 3" xfId="671"/>
    <cellStyle name="Percent 3 3 2" xfId="672"/>
    <cellStyle name="Percent 3 3 2 2" xfId="673"/>
    <cellStyle name="Percent 3 3 3" xfId="674"/>
    <cellStyle name="Percent 3 4" xfId="675"/>
    <cellStyle name="Percent 3 5" xfId="676"/>
    <cellStyle name="Percent 3 6" xfId="677"/>
    <cellStyle name="Percent 4" xfId="678"/>
    <cellStyle name="Percent 4 2" xfId="679"/>
    <cellStyle name="Percent 5" xfId="680"/>
    <cellStyle name="Percent 5 2" xfId="681"/>
    <cellStyle name="Percent 6" xfId="682"/>
    <cellStyle name="Percent 6 2" xfId="683"/>
    <cellStyle name="Percent 7" xfId="684"/>
    <cellStyle name="Percent 7 2" xfId="685"/>
    <cellStyle name="Percent 8" xfId="686"/>
    <cellStyle name="Percent 8 2" xfId="687"/>
    <cellStyle name="Percent 9" xfId="688"/>
    <cellStyle name="Percent 9 2" xfId="689"/>
    <cellStyle name="PrePop Currency (0)" xfId="690"/>
    <cellStyle name="PrePop Currency (2)" xfId="691"/>
    <cellStyle name="PrePop Units (0)" xfId="692"/>
    <cellStyle name="PrePop Units (1)" xfId="693"/>
    <cellStyle name="PrePop Units (2)" xfId="694"/>
    <cellStyle name="Quantity" xfId="695"/>
    <cellStyle name="Quantity 2" xfId="696"/>
    <cellStyle name="Quantity 2 2" xfId="697"/>
    <cellStyle name="Quantity 2 3" xfId="698"/>
    <cellStyle name="Quantity 2 4" xfId="699"/>
    <cellStyle name="Quantity 2 5" xfId="700"/>
    <cellStyle name="Quantity 2 6" xfId="701"/>
    <cellStyle name="Quantity 3" xfId="702"/>
    <cellStyle name="section head" xfId="703"/>
    <cellStyle name="Shading" xfId="704"/>
    <cellStyle name="SMALL HEADINGS" xfId="705"/>
    <cellStyle name="Standard_OPTIMIR1 (deutsch)" xfId="706"/>
    <cellStyle name="Style 1" xfId="707"/>
    <cellStyle name="Style 1 2" xfId="708"/>
    <cellStyle name="SUB HEADING" xfId="709"/>
    <cellStyle name="TableStyleLight1" xfId="710"/>
    <cellStyle name="Text Indent A" xfId="711"/>
    <cellStyle name="Text Indent B" xfId="712"/>
    <cellStyle name="Text Indent C" xfId="713"/>
    <cellStyle name="Title 2" xfId="714"/>
    <cellStyle name="Title 2 2" xfId="715"/>
    <cellStyle name="Total" xfId="716" builtinId="25" customBuiltin="1"/>
    <cellStyle name="Total 2" xfId="717"/>
    <cellStyle name="Total 3" xfId="718"/>
    <cellStyle name="ubordinated Debt" xfId="719"/>
    <cellStyle name="UNITS" xfId="720"/>
    <cellStyle name="UNSHADED" xfId="721"/>
    <cellStyle name="Warning Text" xfId="722" builtinId="11" customBuiltin="1"/>
    <cellStyle name="Warning Text 2" xfId="723"/>
    <cellStyle name="Warning Text 3" xfId="724"/>
    <cellStyle name="Wไhrung [0]_OPTIMIR1 (deutsch)" xfId="725"/>
    <cellStyle name="Wไhrung_OPTIMIR1 (deutsch)" xfId="726"/>
    <cellStyle name="Year" xfId="727"/>
    <cellStyle name="Yes/No" xfId="728"/>
    <cellStyle name="เครื่องหมายจุลภาค 2" xfId="729"/>
    <cellStyle name="เครื่องหมายจุลภาค 2 2" xfId="730"/>
    <cellStyle name="เครื่องหมายจุลภาค 2 3" xfId="731"/>
    <cellStyle name="เครื่องหมายจุลภาค 3" xfId="732"/>
    <cellStyle name="เครื่องหมายจุลภาค 4" xfId="733"/>
    <cellStyle name="เครื่องหมายจุลภาค 4 2" xfId="734"/>
    <cellStyle name="เครื่องหมายจุลภาค 4 3" xfId="735"/>
    <cellStyle name="เครื่องหมายจุลภาค 4 3 2" xfId="736"/>
    <cellStyle name="เครื่องหมายจุลภาค 4 4" xfId="737"/>
    <cellStyle name="เครื่องหมายจุลภาค_กระดาษทำการงบการเงินรวม" xfId="738"/>
    <cellStyle name="เปอร์เซ็นต์ 3" xfId="739"/>
    <cellStyle name="ฃ BP" xfId="740"/>
    <cellStyle name="ฅ JY" xfId="741"/>
    <cellStyle name="น้บะภฒ_95" xfId="742"/>
    <cellStyle name="ปกติ 2" xfId="743"/>
    <cellStyle name="ปกติ 2 2" xfId="744"/>
    <cellStyle name="ปกติ 2 3" xfId="745"/>
    <cellStyle name="ปกติ 2 4" xfId="746"/>
    <cellStyle name="ปกติ 2 6" xfId="747"/>
    <cellStyle name="ปกติ 5" xfId="748"/>
    <cellStyle name="ปกติ_Sheet1" xfId="749"/>
    <cellStyle name="ฤธถ [0]_0e82ylkxXsZu0YORaMwizTk2E" xfId="750"/>
    <cellStyle name="ฤธถ_0e82ylkxXsZu0YORaMwizTk2E" xfId="751"/>
    <cellStyle name="ล๋ศญ [0]_0e82ylkxXsZu0YORaMwizTk2E" xfId="752"/>
    <cellStyle name="ล๋ศญ_0e82ylkxXsZu0YORaMwizTk2E" xfId="753"/>
    <cellStyle name="ลักษณะ 1" xfId="754"/>
    <cellStyle name="วฅมุ_4ฟ๙ฝวภ๛" xfId="755"/>
    <cellStyle name="桁区切り [0.00]_BK063099-delay1" xfId="7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topLeftCell="A166" zoomScale="110" zoomScaleNormal="110" zoomScaleSheetLayoutView="85" workbookViewId="0">
      <selection activeCell="C127" sqref="C127"/>
    </sheetView>
  </sheetViews>
  <sheetFormatPr defaultColWidth="9.09765625" defaultRowHeight="16.5" customHeight="1"/>
  <cols>
    <col min="1" max="2" width="1.3984375" style="3" customWidth="1"/>
    <col min="3" max="3" width="39.69921875" style="3" customWidth="1"/>
    <col min="4" max="4" width="6.3984375" style="2" customWidth="1"/>
    <col min="5" max="5" width="0.69921875" style="3" customWidth="1"/>
    <col min="6" max="6" width="16" style="4" customWidth="1"/>
    <col min="7" max="7" width="0.69921875" style="3" customWidth="1"/>
    <col min="8" max="8" width="16" style="4" customWidth="1"/>
    <col min="9" max="9" width="0.69921875" style="2" customWidth="1"/>
    <col min="10" max="10" width="16" style="4" customWidth="1"/>
    <col min="11" max="11" width="0.69921875" style="2" customWidth="1"/>
    <col min="12" max="12" width="16" style="4" customWidth="1"/>
    <col min="13" max="16384" width="9.09765625" style="5"/>
  </cols>
  <sheetData>
    <row r="1" spans="1:12" ht="16.5" customHeight="1">
      <c r="A1" s="1" t="s">
        <v>1</v>
      </c>
      <c r="B1" s="1"/>
      <c r="C1" s="1"/>
    </row>
    <row r="2" spans="1:12" ht="16.5" customHeight="1">
      <c r="A2" s="1" t="s">
        <v>2</v>
      </c>
      <c r="B2" s="1"/>
      <c r="C2" s="1"/>
    </row>
    <row r="3" spans="1:12" ht="16.5" customHeight="1">
      <c r="A3" s="6" t="s">
        <v>289</v>
      </c>
      <c r="B3" s="6"/>
      <c r="C3" s="6"/>
      <c r="D3" s="7"/>
      <c r="E3" s="8"/>
      <c r="F3" s="9"/>
      <c r="G3" s="8"/>
      <c r="H3" s="9"/>
      <c r="I3" s="7"/>
      <c r="J3" s="9"/>
      <c r="K3" s="7"/>
      <c r="L3" s="9"/>
    </row>
    <row r="4" spans="1:12" ht="16.5" customHeight="1">
      <c r="D4" s="5"/>
      <c r="E4" s="5"/>
      <c r="F4" s="5"/>
      <c r="G4" s="5"/>
      <c r="H4" s="5"/>
      <c r="I4" s="5"/>
      <c r="J4" s="5"/>
      <c r="K4" s="5"/>
      <c r="L4" s="5"/>
    </row>
    <row r="5" spans="1:12" ht="16.5" customHeight="1">
      <c r="D5" s="5"/>
      <c r="E5" s="5"/>
      <c r="F5" s="5"/>
      <c r="G5" s="5"/>
      <c r="H5" s="5"/>
      <c r="I5" s="5"/>
      <c r="J5" s="5"/>
      <c r="K5" s="5"/>
      <c r="L5" s="5"/>
    </row>
    <row r="6" spans="1:12" s="2" customFormat="1" ht="16.5" customHeight="1">
      <c r="D6" s="371"/>
      <c r="E6" s="371"/>
      <c r="F6" s="378" t="s">
        <v>19</v>
      </c>
      <c r="G6" s="378"/>
      <c r="H6" s="378"/>
      <c r="J6" s="378" t="s">
        <v>20</v>
      </c>
      <c r="K6" s="378"/>
      <c r="L6" s="378"/>
    </row>
    <row r="7" spans="1:12" s="2" customFormat="1" ht="16.5" customHeight="1">
      <c r="D7" s="371"/>
      <c r="E7" s="371"/>
      <c r="F7" s="379" t="s">
        <v>292</v>
      </c>
      <c r="G7" s="379"/>
      <c r="H7" s="379"/>
      <c r="I7" s="10"/>
      <c r="J7" s="379" t="s">
        <v>292</v>
      </c>
      <c r="K7" s="379"/>
      <c r="L7" s="379"/>
    </row>
    <row r="8" spans="1:12" s="2" customFormat="1" ht="16.5" customHeight="1">
      <c r="D8" s="371"/>
      <c r="E8" s="371"/>
      <c r="F8" s="371"/>
      <c r="G8" s="371"/>
      <c r="H8" s="371"/>
      <c r="I8" s="10"/>
      <c r="J8" s="371"/>
      <c r="K8" s="371"/>
      <c r="L8" s="10" t="s">
        <v>320</v>
      </c>
    </row>
    <row r="9" spans="1:12" ht="16.5" customHeight="1">
      <c r="A9" s="5"/>
      <c r="D9" s="11"/>
      <c r="E9" s="1"/>
      <c r="F9" s="241" t="s">
        <v>21</v>
      </c>
      <c r="G9" s="10"/>
      <c r="H9" s="12" t="s">
        <v>21</v>
      </c>
      <c r="I9" s="10"/>
      <c r="J9" s="241" t="s">
        <v>21</v>
      </c>
      <c r="K9" s="10"/>
      <c r="L9" s="12" t="s">
        <v>21</v>
      </c>
    </row>
    <row r="10" spans="1:12" ht="16.5" customHeight="1">
      <c r="D10" s="371"/>
      <c r="E10" s="1"/>
      <c r="F10" s="12">
        <v>2021</v>
      </c>
      <c r="G10" s="1"/>
      <c r="H10" s="12">
        <v>2020</v>
      </c>
      <c r="I10" s="371"/>
      <c r="J10" s="12">
        <v>2021</v>
      </c>
      <c r="K10" s="371"/>
      <c r="L10" s="12">
        <v>2020</v>
      </c>
    </row>
    <row r="11" spans="1:12" ht="16.5" customHeight="1">
      <c r="D11" s="370" t="s">
        <v>3</v>
      </c>
      <c r="E11" s="1"/>
      <c r="F11" s="13" t="s">
        <v>290</v>
      </c>
      <c r="G11" s="1"/>
      <c r="H11" s="13" t="s">
        <v>290</v>
      </c>
      <c r="I11" s="371"/>
      <c r="J11" s="13" t="s">
        <v>290</v>
      </c>
      <c r="K11" s="371"/>
      <c r="L11" s="13" t="s">
        <v>290</v>
      </c>
    </row>
    <row r="12" spans="1:12" ht="16.5" customHeight="1">
      <c r="D12" s="371"/>
      <c r="E12" s="1"/>
      <c r="F12" s="15"/>
      <c r="G12" s="1"/>
      <c r="H12" s="10"/>
      <c r="I12" s="371"/>
      <c r="J12" s="15"/>
      <c r="K12" s="371"/>
      <c r="L12" s="10"/>
    </row>
    <row r="13" spans="1:12" ht="16.5" customHeight="1">
      <c r="A13" s="14" t="s">
        <v>4</v>
      </c>
      <c r="D13" s="371"/>
      <c r="E13" s="1"/>
      <c r="F13" s="15"/>
      <c r="G13" s="1"/>
      <c r="H13" s="10"/>
      <c r="I13" s="371"/>
      <c r="J13" s="15"/>
      <c r="K13" s="371"/>
      <c r="L13" s="10"/>
    </row>
    <row r="14" spans="1:12" ht="16.5" customHeight="1">
      <c r="A14" s="14"/>
      <c r="F14" s="16"/>
      <c r="J14" s="16"/>
    </row>
    <row r="15" spans="1:12" ht="16.5" customHeight="1">
      <c r="A15" s="14" t="s">
        <v>5</v>
      </c>
      <c r="F15" s="16"/>
      <c r="J15" s="16"/>
    </row>
    <row r="16" spans="1:12" ht="16.5" customHeight="1">
      <c r="A16" s="14"/>
      <c r="F16" s="16"/>
      <c r="J16" s="16"/>
    </row>
    <row r="17" spans="1:12" ht="16.5" customHeight="1">
      <c r="A17" s="17" t="s">
        <v>6</v>
      </c>
      <c r="D17" s="2">
        <v>10</v>
      </c>
      <c r="F17" s="18">
        <v>29695935321</v>
      </c>
      <c r="G17" s="19"/>
      <c r="H17" s="20">
        <v>53243895741</v>
      </c>
      <c r="I17" s="21"/>
      <c r="J17" s="18">
        <v>24599931465</v>
      </c>
      <c r="K17" s="21"/>
      <c r="L17" s="22">
        <v>47642862760</v>
      </c>
    </row>
    <row r="18" spans="1:12" ht="16.5" customHeight="1">
      <c r="A18" s="3" t="s">
        <v>7</v>
      </c>
      <c r="D18" s="2">
        <v>11</v>
      </c>
      <c r="F18" s="16">
        <v>327968281</v>
      </c>
      <c r="G18" s="5"/>
      <c r="H18" s="23">
        <v>326938826</v>
      </c>
      <c r="I18" s="5"/>
      <c r="J18" s="18">
        <v>0</v>
      </c>
      <c r="K18" s="19"/>
      <c r="L18" s="24">
        <v>0</v>
      </c>
    </row>
    <row r="19" spans="1:12" ht="16.5" customHeight="1">
      <c r="A19" s="17" t="s">
        <v>8</v>
      </c>
      <c r="F19" s="25">
        <v>51556</v>
      </c>
      <c r="G19" s="19"/>
      <c r="H19" s="26">
        <v>18110217480</v>
      </c>
      <c r="I19" s="27"/>
      <c r="J19" s="25">
        <v>0</v>
      </c>
      <c r="K19" s="27"/>
      <c r="L19" s="28">
        <v>18110166076</v>
      </c>
    </row>
    <row r="20" spans="1:12" ht="16.5" customHeight="1">
      <c r="A20" s="17" t="s">
        <v>9</v>
      </c>
      <c r="D20" s="2">
        <v>12</v>
      </c>
      <c r="F20" s="18">
        <v>23414850685</v>
      </c>
      <c r="G20" s="19"/>
      <c r="H20" s="29">
        <v>12702208871</v>
      </c>
      <c r="I20" s="30"/>
      <c r="J20" s="18">
        <v>25047923258</v>
      </c>
      <c r="K20" s="30"/>
      <c r="L20" s="22">
        <v>13198971517</v>
      </c>
    </row>
    <row r="21" spans="1:12" ht="16.5" customHeight="1">
      <c r="A21" s="17" t="s">
        <v>10</v>
      </c>
      <c r="D21" s="2">
        <v>13</v>
      </c>
      <c r="F21" s="18">
        <v>1009491750</v>
      </c>
      <c r="G21" s="19"/>
      <c r="H21" s="31">
        <v>1081741409</v>
      </c>
      <c r="I21" s="32"/>
      <c r="J21" s="18">
        <v>928013922</v>
      </c>
      <c r="K21" s="32"/>
      <c r="L21" s="22">
        <v>1025119789</v>
      </c>
    </row>
    <row r="22" spans="1:12" ht="16.5" customHeight="1">
      <c r="A22" s="17" t="s">
        <v>11</v>
      </c>
      <c r="B22" s="5"/>
      <c r="C22" s="5"/>
      <c r="F22" s="18">
        <v>0</v>
      </c>
      <c r="G22" s="19"/>
      <c r="H22" s="24">
        <v>8284039</v>
      </c>
      <c r="I22" s="32"/>
      <c r="J22" s="18">
        <v>222637177</v>
      </c>
      <c r="K22" s="32"/>
      <c r="L22" s="22">
        <v>10644507</v>
      </c>
    </row>
    <row r="23" spans="1:12" ht="16.5" customHeight="1">
      <c r="A23" s="5" t="s">
        <v>12</v>
      </c>
      <c r="B23" s="5"/>
      <c r="C23" s="5"/>
      <c r="D23" s="2">
        <v>39</v>
      </c>
      <c r="F23" s="18">
        <v>0</v>
      </c>
      <c r="G23" s="19"/>
      <c r="H23" s="24">
        <v>0</v>
      </c>
      <c r="I23" s="32"/>
      <c r="J23" s="18">
        <v>0</v>
      </c>
      <c r="K23" s="32"/>
      <c r="L23" s="22">
        <v>12081334798</v>
      </c>
    </row>
    <row r="24" spans="1:12" ht="16.5" customHeight="1">
      <c r="A24" s="17" t="s">
        <v>13</v>
      </c>
      <c r="F24" s="18">
        <v>3567664636</v>
      </c>
      <c r="G24" s="19"/>
      <c r="H24" s="31">
        <v>1989938617</v>
      </c>
      <c r="I24" s="32"/>
      <c r="J24" s="18">
        <v>3567664636</v>
      </c>
      <c r="K24" s="32"/>
      <c r="L24" s="22">
        <v>1989938617</v>
      </c>
    </row>
    <row r="25" spans="1:12" ht="16.5" customHeight="1">
      <c r="A25" s="33" t="s">
        <v>14</v>
      </c>
      <c r="D25" s="2">
        <v>39</v>
      </c>
      <c r="F25" s="18">
        <v>0</v>
      </c>
      <c r="G25" s="19"/>
      <c r="H25" s="24">
        <v>0</v>
      </c>
      <c r="I25" s="34"/>
      <c r="J25" s="18">
        <v>781803050</v>
      </c>
      <c r="K25" s="34"/>
      <c r="L25" s="22">
        <v>275586651</v>
      </c>
    </row>
    <row r="26" spans="1:12" ht="16.5" customHeight="1">
      <c r="A26" s="17" t="s">
        <v>15</v>
      </c>
      <c r="D26" s="35">
        <v>14</v>
      </c>
      <c r="F26" s="18">
        <v>39576036655</v>
      </c>
      <c r="G26" s="19"/>
      <c r="H26" s="36">
        <v>22461135960</v>
      </c>
      <c r="I26" s="37"/>
      <c r="J26" s="18">
        <v>33622752432</v>
      </c>
      <c r="K26" s="37"/>
      <c r="L26" s="22">
        <v>19200868464</v>
      </c>
    </row>
    <row r="27" spans="1:12" ht="16.5" customHeight="1">
      <c r="A27" s="17" t="s">
        <v>16</v>
      </c>
      <c r="D27" s="35">
        <v>7</v>
      </c>
      <c r="F27" s="18">
        <v>413598280</v>
      </c>
      <c r="G27" s="19"/>
      <c r="H27" s="24">
        <v>250554259</v>
      </c>
      <c r="I27" s="37"/>
      <c r="J27" s="18">
        <v>413399940</v>
      </c>
      <c r="K27" s="37"/>
      <c r="L27" s="22">
        <v>250554259</v>
      </c>
    </row>
    <row r="28" spans="1:12" ht="16.5" customHeight="1">
      <c r="A28" s="17" t="s">
        <v>17</v>
      </c>
      <c r="F28" s="38">
        <v>428666380</v>
      </c>
      <c r="G28" s="19"/>
      <c r="H28" s="39">
        <v>248459621</v>
      </c>
      <c r="I28" s="40"/>
      <c r="J28" s="38">
        <v>233406328</v>
      </c>
      <c r="K28" s="40"/>
      <c r="L28" s="19">
        <v>99381102</v>
      </c>
    </row>
    <row r="29" spans="1:12" ht="16.5" customHeight="1">
      <c r="A29" s="17" t="s">
        <v>18</v>
      </c>
      <c r="D29" s="41"/>
      <c r="F29" s="38">
        <v>2500040431</v>
      </c>
      <c r="G29" s="19"/>
      <c r="H29" s="42">
        <v>1042696176</v>
      </c>
      <c r="I29" s="43"/>
      <c r="J29" s="38">
        <v>1833775015</v>
      </c>
      <c r="K29" s="43"/>
      <c r="L29" s="19">
        <v>738934005</v>
      </c>
    </row>
    <row r="30" spans="1:12" ht="16.5" customHeight="1">
      <c r="A30" s="17" t="s">
        <v>343</v>
      </c>
      <c r="D30" s="2">
        <v>15</v>
      </c>
      <c r="F30" s="44">
        <v>304589030</v>
      </c>
      <c r="G30" s="19"/>
      <c r="H30" s="45">
        <v>2763089715</v>
      </c>
      <c r="I30" s="40"/>
      <c r="J30" s="44">
        <v>277182000</v>
      </c>
      <c r="K30" s="40"/>
      <c r="L30" s="45">
        <v>807801520</v>
      </c>
    </row>
    <row r="31" spans="1:12" ht="16.5" customHeight="1">
      <c r="A31" s="17"/>
      <c r="D31" s="35"/>
      <c r="F31" s="25"/>
      <c r="G31" s="19"/>
      <c r="H31" s="28"/>
      <c r="I31" s="19"/>
      <c r="J31" s="38"/>
      <c r="K31" s="19"/>
      <c r="L31" s="28"/>
    </row>
    <row r="32" spans="1:12" ht="16.5" customHeight="1">
      <c r="A32" s="14" t="s">
        <v>22</v>
      </c>
      <c r="D32" s="35"/>
      <c r="F32" s="46">
        <f>SUM(F17:F30)</f>
        <v>101238893005</v>
      </c>
      <c r="G32" s="19"/>
      <c r="H32" s="47">
        <f>SUM(H17:H30)</f>
        <v>114229160714</v>
      </c>
      <c r="I32" s="19"/>
      <c r="J32" s="46">
        <f>SUM(J17:J30)</f>
        <v>91528489223</v>
      </c>
      <c r="K32" s="19"/>
      <c r="L32" s="47">
        <f>SUM(L17:L30)</f>
        <v>115432164065</v>
      </c>
    </row>
    <row r="33" spans="1:12" ht="16.5" customHeight="1">
      <c r="A33" s="14"/>
      <c r="D33" s="35"/>
      <c r="F33" s="38"/>
      <c r="G33" s="19"/>
      <c r="H33" s="19"/>
      <c r="I33" s="19"/>
      <c r="J33" s="38"/>
      <c r="K33" s="19"/>
      <c r="L33" s="19"/>
    </row>
    <row r="34" spans="1:12" ht="16.5" customHeight="1">
      <c r="A34" s="14" t="s">
        <v>23</v>
      </c>
      <c r="D34" s="35"/>
      <c r="F34" s="38"/>
      <c r="G34" s="19"/>
      <c r="H34" s="19"/>
      <c r="I34" s="19"/>
      <c r="J34" s="38"/>
      <c r="K34" s="19"/>
      <c r="L34" s="19"/>
    </row>
    <row r="35" spans="1:12" ht="16.5" customHeight="1">
      <c r="A35" s="14"/>
      <c r="D35" s="35"/>
      <c r="F35" s="38"/>
      <c r="G35" s="19"/>
      <c r="H35" s="19"/>
      <c r="I35" s="19"/>
      <c r="J35" s="38"/>
      <c r="K35" s="19"/>
      <c r="L35" s="19"/>
    </row>
    <row r="36" spans="1:12" ht="16.5" customHeight="1">
      <c r="A36" s="48" t="s">
        <v>24</v>
      </c>
      <c r="D36" s="35"/>
      <c r="F36" s="38"/>
      <c r="G36" s="19"/>
      <c r="H36" s="49"/>
      <c r="I36" s="50"/>
      <c r="J36" s="51"/>
      <c r="K36" s="50"/>
      <c r="L36" s="49"/>
    </row>
    <row r="37" spans="1:12" ht="16.5" customHeight="1">
      <c r="A37" s="17"/>
      <c r="B37" s="48" t="s">
        <v>25</v>
      </c>
      <c r="D37" s="35">
        <v>7</v>
      </c>
      <c r="F37" s="38">
        <v>619200840</v>
      </c>
      <c r="G37" s="19"/>
      <c r="H37" s="24">
        <v>461321776</v>
      </c>
      <c r="I37" s="50"/>
      <c r="J37" s="51">
        <v>372501493</v>
      </c>
      <c r="K37" s="50"/>
      <c r="L37" s="49">
        <v>347329900</v>
      </c>
    </row>
    <row r="38" spans="1:12" ht="16.5" customHeight="1">
      <c r="A38" s="48" t="s">
        <v>24</v>
      </c>
      <c r="D38" s="35"/>
      <c r="F38" s="38"/>
      <c r="G38" s="19"/>
      <c r="H38" s="49"/>
      <c r="I38" s="50"/>
      <c r="J38" s="51"/>
      <c r="K38" s="50"/>
      <c r="L38" s="49"/>
    </row>
    <row r="39" spans="1:12" ht="16.5" customHeight="1">
      <c r="A39" s="17"/>
      <c r="B39" s="48" t="s">
        <v>26</v>
      </c>
      <c r="D39" s="35">
        <v>7</v>
      </c>
      <c r="F39" s="38">
        <v>1255971793</v>
      </c>
      <c r="G39" s="19"/>
      <c r="H39" s="24">
        <v>76592780</v>
      </c>
      <c r="I39" s="50"/>
      <c r="J39" s="51">
        <v>1500000</v>
      </c>
      <c r="K39" s="50"/>
      <c r="L39" s="49">
        <v>1500000</v>
      </c>
    </row>
    <row r="40" spans="1:12" ht="16.5" customHeight="1">
      <c r="A40" s="17" t="s">
        <v>27</v>
      </c>
      <c r="D40" s="35">
        <v>16</v>
      </c>
      <c r="F40" s="52">
        <v>0</v>
      </c>
      <c r="G40" s="19"/>
      <c r="H40" s="53">
        <v>0</v>
      </c>
      <c r="I40" s="54"/>
      <c r="J40" s="52">
        <v>41013554907</v>
      </c>
      <c r="K40" s="54"/>
      <c r="L40" s="55">
        <v>14044809019</v>
      </c>
    </row>
    <row r="41" spans="1:12" ht="16.5" customHeight="1">
      <c r="A41" s="17" t="s">
        <v>253</v>
      </c>
      <c r="B41" s="56"/>
      <c r="C41" s="56"/>
      <c r="D41" s="2">
        <v>17</v>
      </c>
      <c r="F41" s="25">
        <v>55411915142</v>
      </c>
      <c r="G41" s="19"/>
      <c r="H41" s="57">
        <v>24520580319</v>
      </c>
      <c r="I41" s="58"/>
      <c r="J41" s="52">
        <v>23271764392</v>
      </c>
      <c r="K41" s="59"/>
      <c r="L41" s="55">
        <v>23178647261</v>
      </c>
    </row>
    <row r="42" spans="1:12" ht="16.5" customHeight="1">
      <c r="A42" s="17" t="s">
        <v>28</v>
      </c>
      <c r="E42" s="5"/>
      <c r="F42" s="60">
        <v>0</v>
      </c>
      <c r="G42" s="19"/>
      <c r="H42" s="61">
        <v>0</v>
      </c>
      <c r="I42" s="62"/>
      <c r="J42" s="63">
        <v>828238887</v>
      </c>
      <c r="K42" s="58"/>
      <c r="L42" s="57">
        <v>1019875281</v>
      </c>
    </row>
    <row r="43" spans="1:12" ht="16.5" customHeight="1">
      <c r="A43" s="17" t="s">
        <v>29</v>
      </c>
      <c r="D43" s="2">
        <v>18</v>
      </c>
      <c r="F43" s="52">
        <v>102520270</v>
      </c>
      <c r="G43" s="19"/>
      <c r="H43" s="64">
        <v>102520270</v>
      </c>
      <c r="I43" s="65"/>
      <c r="J43" s="52">
        <v>1123781182</v>
      </c>
      <c r="K43" s="66"/>
      <c r="L43" s="55">
        <v>1141368248</v>
      </c>
    </row>
    <row r="44" spans="1:12" ht="16.5" customHeight="1">
      <c r="A44" s="17" t="s">
        <v>30</v>
      </c>
      <c r="D44" s="2">
        <v>19</v>
      </c>
      <c r="F44" s="67">
        <v>178399498296</v>
      </c>
      <c r="G44" s="19"/>
      <c r="H44" s="68">
        <v>145225038756</v>
      </c>
      <c r="I44" s="69"/>
      <c r="J44" s="70">
        <v>146632727741</v>
      </c>
      <c r="K44" s="62"/>
      <c r="L44" s="61">
        <v>112664861071</v>
      </c>
    </row>
    <row r="45" spans="1:12" ht="16.5" customHeight="1">
      <c r="A45" s="17" t="s">
        <v>31</v>
      </c>
      <c r="D45" s="2">
        <v>20</v>
      </c>
      <c r="F45" s="38">
        <v>17131350066</v>
      </c>
      <c r="G45" s="19"/>
      <c r="H45" s="61">
        <v>14729188952</v>
      </c>
      <c r="I45" s="69"/>
      <c r="J45" s="70">
        <v>16065742985</v>
      </c>
      <c r="K45" s="62"/>
      <c r="L45" s="61">
        <v>13610067633</v>
      </c>
    </row>
    <row r="46" spans="1:12" ht="16.5" customHeight="1">
      <c r="A46" s="17" t="s">
        <v>32</v>
      </c>
      <c r="B46" s="71"/>
      <c r="D46" s="2">
        <v>21</v>
      </c>
      <c r="F46" s="38">
        <v>849795946</v>
      </c>
      <c r="G46" s="19"/>
      <c r="H46" s="72">
        <v>764161599</v>
      </c>
      <c r="I46" s="73"/>
      <c r="J46" s="74">
        <v>0</v>
      </c>
      <c r="K46" s="65"/>
      <c r="L46" s="64">
        <v>0</v>
      </c>
    </row>
    <row r="47" spans="1:12" ht="16.5" customHeight="1">
      <c r="A47" s="17" t="s">
        <v>16</v>
      </c>
      <c r="B47" s="71"/>
      <c r="D47" s="2">
        <v>7</v>
      </c>
      <c r="F47" s="38">
        <v>1254892201</v>
      </c>
      <c r="G47" s="19"/>
      <c r="H47" s="72">
        <v>0</v>
      </c>
      <c r="I47" s="73"/>
      <c r="J47" s="74">
        <v>1254892201</v>
      </c>
      <c r="K47" s="65"/>
      <c r="L47" s="64">
        <v>0</v>
      </c>
    </row>
    <row r="48" spans="1:12" ht="16.5" customHeight="1">
      <c r="A48" s="17" t="s">
        <v>33</v>
      </c>
      <c r="B48" s="71"/>
      <c r="D48" s="2">
        <v>22</v>
      </c>
      <c r="F48" s="38">
        <v>2456877420</v>
      </c>
      <c r="G48" s="19"/>
      <c r="H48" s="75">
        <v>2478791194</v>
      </c>
      <c r="I48" s="76"/>
      <c r="J48" s="77">
        <v>892874401</v>
      </c>
      <c r="K48" s="69"/>
      <c r="L48" s="68">
        <v>829000319</v>
      </c>
    </row>
    <row r="49" spans="1:12" ht="16.5" customHeight="1">
      <c r="A49" s="17" t="s">
        <v>34</v>
      </c>
      <c r="B49" s="5"/>
      <c r="D49" s="2">
        <v>23</v>
      </c>
      <c r="F49" s="38">
        <v>2584675894</v>
      </c>
      <c r="G49" s="19"/>
      <c r="H49" s="75">
        <v>2677601668</v>
      </c>
      <c r="I49" s="76"/>
      <c r="J49" s="77">
        <v>2409557219</v>
      </c>
      <c r="K49" s="69"/>
      <c r="L49" s="68">
        <v>2377714930</v>
      </c>
    </row>
    <row r="50" spans="1:12" ht="16.5" customHeight="1">
      <c r="A50" s="17" t="s">
        <v>35</v>
      </c>
      <c r="F50" s="78">
        <v>838528579</v>
      </c>
      <c r="G50" s="19"/>
      <c r="H50" s="79">
        <v>922701841</v>
      </c>
      <c r="I50" s="80"/>
      <c r="J50" s="81">
        <v>761910329</v>
      </c>
      <c r="K50" s="76"/>
      <c r="L50" s="82">
        <v>793645778</v>
      </c>
    </row>
    <row r="51" spans="1:12" ht="16.5" customHeight="1">
      <c r="A51" s="17"/>
      <c r="F51" s="38"/>
      <c r="G51" s="19"/>
      <c r="H51" s="19"/>
      <c r="I51" s="19"/>
      <c r="J51" s="38"/>
      <c r="K51" s="19"/>
      <c r="L51" s="19"/>
    </row>
    <row r="52" spans="1:12" ht="16.5" customHeight="1">
      <c r="A52" s="14" t="s">
        <v>36</v>
      </c>
      <c r="F52" s="46">
        <f>SUM(F37:F50)</f>
        <v>260905226447</v>
      </c>
      <c r="G52" s="19"/>
      <c r="H52" s="47">
        <f>SUM(H37:H50)</f>
        <v>191958499155</v>
      </c>
      <c r="I52" s="19"/>
      <c r="J52" s="46">
        <f>SUM(J37:J50)</f>
        <v>234629045737</v>
      </c>
      <c r="K52" s="19"/>
      <c r="L52" s="47">
        <f>SUM(L37:L50)</f>
        <v>170008819440</v>
      </c>
    </row>
    <row r="53" spans="1:12" ht="16.5" customHeight="1">
      <c r="A53" s="14"/>
      <c r="F53" s="25"/>
      <c r="G53" s="19"/>
      <c r="H53" s="28"/>
      <c r="I53" s="19"/>
      <c r="J53" s="25"/>
      <c r="K53" s="19"/>
      <c r="L53" s="28"/>
    </row>
    <row r="54" spans="1:12" ht="16.5" customHeight="1" thickBot="1">
      <c r="A54" s="14" t="s">
        <v>37</v>
      </c>
      <c r="F54" s="83">
        <f>F32+F52</f>
        <v>362144119452</v>
      </c>
      <c r="G54" s="84"/>
      <c r="H54" s="85">
        <f>H32+H52</f>
        <v>306187659869</v>
      </c>
      <c r="I54" s="19"/>
      <c r="J54" s="83">
        <f>J32+J52</f>
        <v>326157534960</v>
      </c>
      <c r="K54" s="19"/>
      <c r="L54" s="85">
        <f>L32+L52</f>
        <v>285440983505</v>
      </c>
    </row>
    <row r="55" spans="1:12" ht="16.5" customHeight="1" thickTop="1">
      <c r="A55" s="14"/>
      <c r="F55" s="28"/>
      <c r="G55" s="84"/>
      <c r="H55" s="28"/>
      <c r="I55" s="19"/>
      <c r="J55" s="28"/>
      <c r="K55" s="19"/>
      <c r="L55" s="28"/>
    </row>
    <row r="56" spans="1:12" ht="16.5" customHeight="1">
      <c r="A56" s="14"/>
      <c r="F56" s="28"/>
      <c r="G56" s="84"/>
      <c r="H56" s="28"/>
      <c r="I56" s="19"/>
      <c r="J56" s="28"/>
      <c r="K56" s="19"/>
      <c r="L56" s="28"/>
    </row>
    <row r="57" spans="1:12" ht="21" customHeight="1">
      <c r="A57" s="14"/>
      <c r="F57" s="28"/>
      <c r="G57" s="84"/>
      <c r="H57" s="28"/>
      <c r="I57" s="19"/>
      <c r="J57" s="28"/>
      <c r="K57" s="19"/>
      <c r="L57" s="28"/>
    </row>
    <row r="58" spans="1:12" ht="13.9" customHeight="1">
      <c r="A58" s="14"/>
      <c r="F58" s="28"/>
      <c r="G58" s="84"/>
      <c r="H58" s="28"/>
      <c r="I58" s="19"/>
      <c r="J58" s="28"/>
      <c r="K58" s="19"/>
      <c r="L58" s="28"/>
    </row>
    <row r="59" spans="1:12" ht="6" customHeight="1">
      <c r="A59" s="14"/>
      <c r="F59" s="28"/>
      <c r="G59" s="84"/>
      <c r="H59" s="28"/>
      <c r="I59" s="19"/>
      <c r="J59" s="28"/>
      <c r="K59" s="19"/>
      <c r="L59" s="28"/>
    </row>
    <row r="60" spans="1:12" ht="22" customHeight="1">
      <c r="A60" s="8" t="s">
        <v>293</v>
      </c>
      <c r="B60" s="8"/>
      <c r="C60" s="8"/>
      <c r="D60" s="7"/>
      <c r="E60" s="8"/>
      <c r="F60" s="9"/>
      <c r="G60" s="86"/>
      <c r="H60" s="9"/>
      <c r="I60" s="9"/>
      <c r="J60" s="9"/>
      <c r="K60" s="9"/>
      <c r="L60" s="9"/>
    </row>
    <row r="61" spans="1:12" ht="16.5" customHeight="1">
      <c r="A61" s="1" t="str">
        <f>A1</f>
        <v>Thai Oil Public Company Limited</v>
      </c>
      <c r="B61" s="1"/>
      <c r="C61" s="1"/>
    </row>
    <row r="62" spans="1:12" ht="16.5" customHeight="1">
      <c r="A62" s="1" t="str">
        <f>A2</f>
        <v>Statement of Financial Position</v>
      </c>
      <c r="B62" s="1"/>
      <c r="C62" s="1"/>
    </row>
    <row r="63" spans="1:12" ht="16.5" customHeight="1">
      <c r="A63" s="6" t="str">
        <f>A3</f>
        <v>As at 31 December 2021</v>
      </c>
      <c r="B63" s="6"/>
      <c r="C63" s="6"/>
      <c r="D63" s="7"/>
      <c r="E63" s="8"/>
      <c r="F63" s="9"/>
      <c r="G63" s="8"/>
      <c r="H63" s="9"/>
      <c r="I63" s="7"/>
      <c r="J63" s="9"/>
      <c r="K63" s="7"/>
      <c r="L63" s="9"/>
    </row>
    <row r="64" spans="1:12" ht="16.5" customHeight="1">
      <c r="D64" s="5"/>
      <c r="E64" s="5"/>
      <c r="F64" s="5"/>
      <c r="G64" s="5"/>
      <c r="H64" s="5"/>
      <c r="I64" s="5"/>
      <c r="J64" s="5"/>
      <c r="K64" s="5"/>
      <c r="L64" s="5"/>
    </row>
    <row r="65" spans="1:18" ht="16.5" customHeight="1">
      <c r="D65" s="5"/>
      <c r="E65" s="5"/>
      <c r="F65" s="5"/>
      <c r="G65" s="5"/>
      <c r="H65" s="5"/>
      <c r="I65" s="5"/>
      <c r="J65" s="5"/>
      <c r="K65" s="5"/>
      <c r="L65" s="5"/>
    </row>
    <row r="66" spans="1:18" ht="16.5" customHeight="1">
      <c r="D66" s="371"/>
      <c r="E66" s="371"/>
      <c r="F66" s="378" t="s">
        <v>19</v>
      </c>
      <c r="G66" s="378"/>
      <c r="H66" s="378"/>
      <c r="J66" s="378" t="s">
        <v>20</v>
      </c>
      <c r="K66" s="378"/>
      <c r="L66" s="378"/>
    </row>
    <row r="67" spans="1:18" s="2" customFormat="1" ht="16.5" customHeight="1">
      <c r="D67" s="371"/>
      <c r="E67" s="371"/>
      <c r="F67" s="379" t="s">
        <v>294</v>
      </c>
      <c r="G67" s="379"/>
      <c r="H67" s="379"/>
      <c r="I67" s="10"/>
      <c r="J67" s="379" t="s">
        <v>294</v>
      </c>
      <c r="K67" s="379"/>
      <c r="L67" s="379"/>
    </row>
    <row r="68" spans="1:18" s="2" customFormat="1" ht="16.5" customHeight="1">
      <c r="D68" s="371"/>
      <c r="E68" s="371"/>
      <c r="F68" s="371"/>
      <c r="G68" s="371"/>
      <c r="H68" s="371"/>
      <c r="I68" s="10"/>
      <c r="J68" s="371"/>
      <c r="K68" s="371"/>
      <c r="L68" s="10" t="s">
        <v>320</v>
      </c>
    </row>
    <row r="69" spans="1:18" ht="16.5" customHeight="1">
      <c r="A69" s="5"/>
      <c r="D69" s="11"/>
      <c r="E69" s="1"/>
      <c r="F69" s="241" t="s">
        <v>21</v>
      </c>
      <c r="G69" s="10"/>
      <c r="H69" s="12" t="s">
        <v>21</v>
      </c>
      <c r="I69" s="10"/>
      <c r="J69" s="241" t="s">
        <v>21</v>
      </c>
      <c r="K69" s="10"/>
      <c r="L69" s="12" t="s">
        <v>21</v>
      </c>
    </row>
    <row r="70" spans="1:18" ht="16.5" customHeight="1">
      <c r="D70" s="371"/>
      <c r="E70" s="1"/>
      <c r="F70" s="12">
        <v>2021</v>
      </c>
      <c r="G70" s="1"/>
      <c r="H70" s="12">
        <v>2020</v>
      </c>
      <c r="I70" s="371"/>
      <c r="J70" s="12">
        <v>2021</v>
      </c>
      <c r="K70" s="371"/>
      <c r="L70" s="12">
        <v>2020</v>
      </c>
    </row>
    <row r="71" spans="1:18" ht="16.5" customHeight="1">
      <c r="D71" s="370" t="s">
        <v>3</v>
      </c>
      <c r="E71" s="1"/>
      <c r="F71" s="13" t="s">
        <v>290</v>
      </c>
      <c r="G71" s="1"/>
      <c r="H71" s="13" t="s">
        <v>290</v>
      </c>
      <c r="I71" s="371"/>
      <c r="J71" s="13" t="s">
        <v>290</v>
      </c>
      <c r="K71" s="371"/>
      <c r="L71" s="13" t="s">
        <v>290</v>
      </c>
    </row>
    <row r="72" spans="1:18" ht="16.5" customHeight="1">
      <c r="A72" s="1"/>
      <c r="F72" s="38"/>
      <c r="G72" s="87"/>
      <c r="H72" s="19"/>
      <c r="I72" s="88"/>
      <c r="J72" s="38"/>
      <c r="K72" s="88"/>
      <c r="L72" s="19"/>
    </row>
    <row r="73" spans="1:18" ht="16.5" customHeight="1">
      <c r="A73" s="1" t="s">
        <v>38</v>
      </c>
      <c r="B73" s="89"/>
      <c r="C73" s="89"/>
      <c r="F73" s="38"/>
      <c r="G73" s="87"/>
      <c r="H73" s="19"/>
      <c r="I73" s="88"/>
      <c r="J73" s="38"/>
      <c r="K73" s="88"/>
      <c r="L73" s="19"/>
    </row>
    <row r="74" spans="1:18" ht="16.5" customHeight="1">
      <c r="A74" s="1"/>
      <c r="B74" s="89"/>
      <c r="C74" s="89"/>
      <c r="F74" s="16"/>
      <c r="J74" s="16"/>
    </row>
    <row r="75" spans="1:18" ht="16.5" customHeight="1">
      <c r="A75" s="1" t="s">
        <v>39</v>
      </c>
      <c r="B75" s="89"/>
      <c r="C75" s="89"/>
      <c r="F75" s="90"/>
      <c r="G75" s="87"/>
      <c r="H75" s="84"/>
      <c r="I75" s="88"/>
      <c r="J75" s="90"/>
      <c r="K75" s="88"/>
      <c r="L75" s="84"/>
      <c r="R75" s="360"/>
    </row>
    <row r="76" spans="1:18" ht="16.5" customHeight="1">
      <c r="A76" s="14"/>
      <c r="F76" s="16"/>
      <c r="J76" s="16"/>
    </row>
    <row r="77" spans="1:18" ht="16.5" customHeight="1">
      <c r="A77" s="17" t="s">
        <v>40</v>
      </c>
      <c r="D77" s="91">
        <v>24</v>
      </c>
      <c r="F77" s="25">
        <v>928947304</v>
      </c>
      <c r="G77" s="19"/>
      <c r="H77" s="92">
        <v>713474109</v>
      </c>
      <c r="I77" s="93"/>
      <c r="J77" s="94">
        <v>0</v>
      </c>
      <c r="K77" s="93"/>
      <c r="L77" s="92">
        <v>0</v>
      </c>
    </row>
    <row r="78" spans="1:18" ht="16.5" customHeight="1">
      <c r="A78" s="17" t="s">
        <v>41</v>
      </c>
      <c r="B78" s="95"/>
      <c r="C78" s="95"/>
      <c r="D78" s="91">
        <v>39</v>
      </c>
      <c r="F78" s="25">
        <v>0</v>
      </c>
      <c r="G78" s="28"/>
      <c r="H78" s="96">
        <v>0</v>
      </c>
      <c r="I78" s="97"/>
      <c r="J78" s="98">
        <v>2135480112</v>
      </c>
      <c r="K78" s="97"/>
      <c r="L78" s="96">
        <v>57323391</v>
      </c>
    </row>
    <row r="79" spans="1:18" ht="16.5" customHeight="1">
      <c r="A79" s="17" t="s">
        <v>42</v>
      </c>
      <c r="D79" s="91">
        <v>25</v>
      </c>
      <c r="F79" s="25">
        <v>23000501061</v>
      </c>
      <c r="G79" s="28"/>
      <c r="H79" s="99">
        <v>9516855447</v>
      </c>
      <c r="I79" s="100"/>
      <c r="J79" s="101">
        <v>25344499645</v>
      </c>
      <c r="K79" s="100"/>
      <c r="L79" s="99">
        <v>10781489537</v>
      </c>
    </row>
    <row r="80" spans="1:18" ht="16.5" customHeight="1">
      <c r="A80" s="17" t="s">
        <v>43</v>
      </c>
      <c r="B80" s="95"/>
      <c r="C80" s="95"/>
      <c r="D80" s="91">
        <v>26</v>
      </c>
      <c r="F80" s="25">
        <v>6560729686</v>
      </c>
      <c r="G80" s="28"/>
      <c r="H80" s="99">
        <v>5748645394</v>
      </c>
      <c r="I80" s="100"/>
      <c r="J80" s="101">
        <v>5785111154</v>
      </c>
      <c r="K80" s="100"/>
      <c r="L80" s="99">
        <v>5329311443</v>
      </c>
    </row>
    <row r="81" spans="1:12" ht="16.5" customHeight="1">
      <c r="A81" s="17" t="s">
        <v>44</v>
      </c>
      <c r="B81" s="95"/>
      <c r="C81" s="95"/>
      <c r="D81" s="91"/>
      <c r="F81" s="38"/>
      <c r="G81" s="5"/>
      <c r="J81" s="16"/>
    </row>
    <row r="82" spans="1:12" ht="16.5" customHeight="1">
      <c r="A82" s="17"/>
      <c r="B82" s="17" t="s">
        <v>45</v>
      </c>
      <c r="C82" s="95"/>
      <c r="D82" s="91">
        <v>27</v>
      </c>
      <c r="F82" s="25">
        <v>1212855150</v>
      </c>
      <c r="G82" s="28"/>
      <c r="H82" s="102">
        <v>952972268</v>
      </c>
      <c r="I82" s="103"/>
      <c r="J82" s="104">
        <v>0</v>
      </c>
      <c r="K82" s="103"/>
      <c r="L82" s="102">
        <v>0</v>
      </c>
    </row>
    <row r="83" spans="1:12" ht="16.5" customHeight="1">
      <c r="A83" s="17" t="s">
        <v>44</v>
      </c>
      <c r="B83" s="95"/>
      <c r="C83" s="95"/>
      <c r="D83" s="91"/>
      <c r="F83" s="38"/>
      <c r="G83" s="5"/>
      <c r="J83" s="16"/>
    </row>
    <row r="84" spans="1:12" ht="16.5" customHeight="1">
      <c r="A84" s="17"/>
      <c r="B84" s="17" t="s">
        <v>239</v>
      </c>
      <c r="C84" s="95"/>
      <c r="D84" s="91">
        <v>39</v>
      </c>
      <c r="F84" s="25">
        <v>0</v>
      </c>
      <c r="G84" s="28"/>
      <c r="H84" s="102">
        <v>3998847362</v>
      </c>
      <c r="I84" s="103"/>
      <c r="J84" s="104">
        <v>0</v>
      </c>
      <c r="K84" s="103"/>
      <c r="L84" s="102">
        <v>15380182160</v>
      </c>
    </row>
    <row r="85" spans="1:12" ht="16.5" customHeight="1">
      <c r="A85" s="17" t="s">
        <v>46</v>
      </c>
      <c r="D85" s="91">
        <v>7</v>
      </c>
      <c r="F85" s="25">
        <v>2064077</v>
      </c>
      <c r="G85" s="19"/>
      <c r="H85" s="96">
        <v>109100485</v>
      </c>
      <c r="I85" s="93"/>
      <c r="J85" s="94">
        <v>67571714</v>
      </c>
      <c r="K85" s="93"/>
      <c r="L85" s="92">
        <v>129726164</v>
      </c>
    </row>
    <row r="86" spans="1:12" ht="16.5" customHeight="1">
      <c r="A86" s="17" t="s">
        <v>47</v>
      </c>
      <c r="B86" s="95"/>
      <c r="C86" s="95"/>
      <c r="D86" s="91">
        <v>28</v>
      </c>
      <c r="F86" s="25">
        <v>3000000000</v>
      </c>
      <c r="G86" s="28"/>
      <c r="H86" s="28">
        <v>3000000000</v>
      </c>
      <c r="I86" s="28"/>
      <c r="J86" s="25">
        <v>3000000000</v>
      </c>
      <c r="K86" s="28"/>
      <c r="L86" s="28">
        <v>3000000000</v>
      </c>
    </row>
    <row r="87" spans="1:12" ht="16.5" customHeight="1">
      <c r="A87" s="48" t="s">
        <v>48</v>
      </c>
      <c r="B87" s="95"/>
      <c r="C87" s="95"/>
      <c r="D87" s="91">
        <v>29</v>
      </c>
      <c r="F87" s="25">
        <v>1247313785</v>
      </c>
      <c r="G87" s="28"/>
      <c r="H87" s="96">
        <v>839326101</v>
      </c>
      <c r="I87" s="103"/>
      <c r="J87" s="104">
        <v>1187076878</v>
      </c>
      <c r="K87" s="103"/>
      <c r="L87" s="102">
        <v>792530123</v>
      </c>
    </row>
    <row r="88" spans="1:12" ht="16.5" customHeight="1">
      <c r="A88" s="17" t="s">
        <v>49</v>
      </c>
      <c r="D88" s="105"/>
      <c r="F88" s="25">
        <v>1797643153</v>
      </c>
      <c r="G88" s="28"/>
      <c r="H88" s="106">
        <v>1726582934</v>
      </c>
      <c r="I88" s="107"/>
      <c r="J88" s="108">
        <v>1796626561</v>
      </c>
      <c r="K88" s="107"/>
      <c r="L88" s="106">
        <v>1725755597</v>
      </c>
    </row>
    <row r="89" spans="1:12" ht="16.5" customHeight="1">
      <c r="A89" s="17" t="s">
        <v>50</v>
      </c>
      <c r="D89" s="91"/>
      <c r="F89" s="25">
        <v>725784520</v>
      </c>
      <c r="G89" s="28"/>
      <c r="H89" s="106">
        <v>438810195</v>
      </c>
      <c r="I89" s="107"/>
      <c r="J89" s="104">
        <v>0</v>
      </c>
      <c r="K89" s="107"/>
      <c r="L89" s="102">
        <v>8267181</v>
      </c>
    </row>
    <row r="90" spans="1:12" ht="16.5" customHeight="1">
      <c r="A90" s="17" t="s">
        <v>344</v>
      </c>
      <c r="D90" s="91"/>
      <c r="F90" s="25"/>
      <c r="G90" s="28"/>
      <c r="H90" s="106"/>
      <c r="I90" s="107"/>
      <c r="J90" s="104"/>
      <c r="K90" s="107"/>
      <c r="L90" s="102"/>
    </row>
    <row r="91" spans="1:12" ht="16.5" customHeight="1">
      <c r="A91" s="5"/>
      <c r="B91" s="3" t="s">
        <v>345</v>
      </c>
      <c r="D91" s="91">
        <v>15</v>
      </c>
      <c r="F91" s="46">
        <v>289424</v>
      </c>
      <c r="G91" s="28"/>
      <c r="H91" s="109">
        <v>1575603381</v>
      </c>
      <c r="I91" s="107"/>
      <c r="J91" s="110">
        <v>0</v>
      </c>
      <c r="K91" s="107"/>
      <c r="L91" s="111">
        <v>0</v>
      </c>
    </row>
    <row r="92" spans="1:12" ht="16.5" customHeight="1">
      <c r="A92" s="17"/>
      <c r="D92" s="35"/>
      <c r="F92" s="38"/>
      <c r="G92" s="19"/>
      <c r="H92" s="19"/>
      <c r="I92" s="19"/>
      <c r="J92" s="38"/>
      <c r="K92" s="19"/>
      <c r="L92" s="19"/>
    </row>
    <row r="93" spans="1:12" ht="16.5" customHeight="1">
      <c r="A93" s="14" t="s">
        <v>51</v>
      </c>
      <c r="B93" s="71"/>
      <c r="D93" s="35"/>
      <c r="F93" s="46">
        <f>SUM(F77:F91)</f>
        <v>38476128160</v>
      </c>
      <c r="G93" s="28"/>
      <c r="H93" s="47">
        <f>SUM(H77:H91)</f>
        <v>28620217676</v>
      </c>
      <c r="I93" s="28"/>
      <c r="J93" s="46">
        <f>SUM(J77:J91)</f>
        <v>39316366064</v>
      </c>
      <c r="K93" s="28"/>
      <c r="L93" s="47">
        <f>SUM(L77:L91)</f>
        <v>37204585596</v>
      </c>
    </row>
    <row r="94" spans="1:12" ht="16.5" customHeight="1">
      <c r="A94" s="14"/>
      <c r="B94" s="71"/>
      <c r="D94" s="112"/>
      <c r="F94" s="25"/>
      <c r="G94" s="28"/>
      <c r="H94" s="28"/>
      <c r="I94" s="28"/>
      <c r="J94" s="25"/>
      <c r="K94" s="28"/>
      <c r="L94" s="28"/>
    </row>
    <row r="95" spans="1:12" ht="16.5" customHeight="1">
      <c r="A95" s="14" t="s">
        <v>52</v>
      </c>
      <c r="D95" s="112"/>
      <c r="F95" s="38"/>
      <c r="G95" s="19"/>
      <c r="H95" s="19"/>
      <c r="I95" s="19"/>
      <c r="J95" s="38"/>
      <c r="K95" s="19"/>
      <c r="L95" s="19"/>
    </row>
    <row r="96" spans="1:12" ht="16.5" customHeight="1">
      <c r="A96" s="14"/>
      <c r="D96" s="112"/>
      <c r="F96" s="38"/>
      <c r="G96" s="19"/>
      <c r="H96" s="19"/>
      <c r="I96" s="19"/>
      <c r="J96" s="38"/>
      <c r="K96" s="19"/>
      <c r="L96" s="19"/>
    </row>
    <row r="97" spans="1:12" ht="16.5" customHeight="1">
      <c r="A97" s="17" t="s">
        <v>53</v>
      </c>
      <c r="D97" s="35">
        <v>27</v>
      </c>
      <c r="F97" s="38">
        <v>30475749816</v>
      </c>
      <c r="G97" s="28"/>
      <c r="H97" s="113">
        <v>12120966580</v>
      </c>
      <c r="I97" s="114"/>
      <c r="J97" s="115">
        <v>19536214656</v>
      </c>
      <c r="K97" s="114"/>
      <c r="L97" s="116">
        <v>0</v>
      </c>
    </row>
    <row r="98" spans="1:12" ht="16.5" customHeight="1">
      <c r="A98" s="117" t="s">
        <v>54</v>
      </c>
      <c r="D98" s="35">
        <v>27</v>
      </c>
      <c r="F98" s="38">
        <v>279437500</v>
      </c>
      <c r="G98" s="28"/>
      <c r="H98" s="118">
        <v>279437500</v>
      </c>
      <c r="I98" s="119"/>
      <c r="J98" s="115">
        <v>0</v>
      </c>
      <c r="K98" s="119"/>
      <c r="L98" s="116">
        <v>0</v>
      </c>
    </row>
    <row r="99" spans="1:12" ht="16.5" customHeight="1">
      <c r="A99" s="117" t="s">
        <v>281</v>
      </c>
      <c r="D99" s="35">
        <v>39</v>
      </c>
      <c r="F99" s="25">
        <v>14000000000</v>
      </c>
      <c r="G99" s="28"/>
      <c r="H99" s="118">
        <v>0</v>
      </c>
      <c r="I99" s="119"/>
      <c r="J99" s="115">
        <v>119857716617</v>
      </c>
      <c r="K99" s="119"/>
      <c r="L99" s="116">
        <v>95134535133</v>
      </c>
    </row>
    <row r="100" spans="1:12" ht="16.5" customHeight="1">
      <c r="A100" s="17" t="s">
        <v>55</v>
      </c>
      <c r="D100" s="35">
        <v>28</v>
      </c>
      <c r="F100" s="25">
        <v>132867676896</v>
      </c>
      <c r="G100" s="28"/>
      <c r="H100" s="116">
        <v>123836786719</v>
      </c>
      <c r="I100" s="120"/>
      <c r="J100" s="115">
        <v>27429992835</v>
      </c>
      <c r="K100" s="120"/>
      <c r="L100" s="116">
        <v>29104199013</v>
      </c>
    </row>
    <row r="101" spans="1:12" ht="16.5" customHeight="1">
      <c r="A101" s="17" t="s">
        <v>46</v>
      </c>
      <c r="D101" s="35">
        <v>7</v>
      </c>
      <c r="F101" s="25">
        <v>373219542</v>
      </c>
      <c r="G101" s="28"/>
      <c r="H101" s="116">
        <v>1831711497</v>
      </c>
      <c r="I101" s="120"/>
      <c r="J101" s="115">
        <v>56622726</v>
      </c>
      <c r="K101" s="120"/>
      <c r="L101" s="116">
        <v>1297404288</v>
      </c>
    </row>
    <row r="102" spans="1:12" ht="16.5" customHeight="1">
      <c r="A102" s="17" t="s">
        <v>56</v>
      </c>
      <c r="D102" s="35">
        <v>29</v>
      </c>
      <c r="F102" s="25">
        <v>14135399334</v>
      </c>
      <c r="G102" s="28"/>
      <c r="H102" s="116">
        <v>11271706839</v>
      </c>
      <c r="I102" s="120"/>
      <c r="J102" s="115">
        <v>14036471958</v>
      </c>
      <c r="K102" s="120"/>
      <c r="L102" s="116">
        <v>11143999005</v>
      </c>
    </row>
    <row r="103" spans="1:12" ht="16.5" customHeight="1">
      <c r="A103" s="17" t="s">
        <v>57</v>
      </c>
      <c r="D103" s="35">
        <v>23</v>
      </c>
      <c r="F103" s="25">
        <v>170100535</v>
      </c>
      <c r="G103" s="28"/>
      <c r="H103" s="121">
        <v>134763328</v>
      </c>
      <c r="I103" s="122"/>
      <c r="J103" s="115">
        <v>0</v>
      </c>
      <c r="K103" s="122"/>
      <c r="L103" s="116">
        <v>0</v>
      </c>
    </row>
    <row r="104" spans="1:12" ht="16.5" customHeight="1">
      <c r="A104" s="3" t="s">
        <v>58</v>
      </c>
      <c r="D104" s="35">
        <v>30</v>
      </c>
      <c r="F104" s="25">
        <v>4798968156</v>
      </c>
      <c r="G104" s="28"/>
      <c r="H104" s="123">
        <v>4700968166</v>
      </c>
      <c r="I104" s="124"/>
      <c r="J104" s="115">
        <v>3873671834</v>
      </c>
      <c r="K104" s="124"/>
      <c r="L104" s="116">
        <v>3897859382</v>
      </c>
    </row>
    <row r="105" spans="1:12" ht="16.5" customHeight="1">
      <c r="A105" s="17" t="s">
        <v>59</v>
      </c>
      <c r="D105" s="35"/>
      <c r="F105" s="46">
        <v>3473359364</v>
      </c>
      <c r="G105" s="28"/>
      <c r="H105" s="125">
        <v>3272669869</v>
      </c>
      <c r="I105" s="124"/>
      <c r="J105" s="126">
        <v>3823185053</v>
      </c>
      <c r="K105" s="124"/>
      <c r="L105" s="127">
        <v>3687141929</v>
      </c>
    </row>
    <row r="106" spans="1:12" ht="16.5" customHeight="1">
      <c r="A106" s="17"/>
      <c r="D106" s="35"/>
      <c r="F106" s="38"/>
      <c r="G106" s="19"/>
      <c r="H106" s="19"/>
      <c r="I106" s="19"/>
      <c r="J106" s="38"/>
      <c r="K106" s="19"/>
      <c r="L106" s="19"/>
    </row>
    <row r="107" spans="1:12" ht="16.5" customHeight="1">
      <c r="A107" s="14" t="s">
        <v>60</v>
      </c>
      <c r="D107" s="35"/>
      <c r="F107" s="46">
        <f>SUM(F97:F105)</f>
        <v>200573911143</v>
      </c>
      <c r="G107" s="28"/>
      <c r="H107" s="47">
        <f>SUM(H97:H105)</f>
        <v>157449010498</v>
      </c>
      <c r="I107" s="28"/>
      <c r="J107" s="46">
        <f>SUM(J97:J105)</f>
        <v>188613875679</v>
      </c>
      <c r="K107" s="28"/>
      <c r="L107" s="47">
        <f>SUM(L97:L105)</f>
        <v>144265138750</v>
      </c>
    </row>
    <row r="108" spans="1:12" ht="16.5" customHeight="1">
      <c r="A108" s="14"/>
      <c r="D108" s="35"/>
      <c r="F108" s="90"/>
      <c r="G108" s="84"/>
      <c r="H108" s="84"/>
      <c r="I108" s="84"/>
      <c r="J108" s="90"/>
      <c r="K108" s="84"/>
      <c r="L108" s="84"/>
    </row>
    <row r="109" spans="1:12" ht="16.5" customHeight="1">
      <c r="A109" s="14" t="s">
        <v>61</v>
      </c>
      <c r="D109" s="35"/>
      <c r="F109" s="46">
        <f>F93+F107</f>
        <v>239050039303</v>
      </c>
      <c r="G109" s="28"/>
      <c r="H109" s="47">
        <f>H93+H107</f>
        <v>186069228174</v>
      </c>
      <c r="I109" s="28"/>
      <c r="J109" s="46">
        <f>J93+J107</f>
        <v>227930241743</v>
      </c>
      <c r="K109" s="28"/>
      <c r="L109" s="47">
        <f>L93+L107</f>
        <v>181469724346</v>
      </c>
    </row>
    <row r="110" spans="1:12" ht="16.5" customHeight="1">
      <c r="A110" s="14"/>
      <c r="D110" s="35"/>
      <c r="F110" s="28"/>
      <c r="G110" s="28"/>
      <c r="H110" s="28"/>
      <c r="I110" s="28"/>
      <c r="J110" s="28"/>
      <c r="K110" s="28"/>
      <c r="L110" s="28"/>
    </row>
    <row r="111" spans="1:12" ht="16.5" customHeight="1">
      <c r="A111" s="14"/>
      <c r="D111" s="35"/>
      <c r="F111" s="28"/>
      <c r="G111" s="28"/>
      <c r="H111" s="28"/>
      <c r="I111" s="28"/>
      <c r="J111" s="28"/>
      <c r="K111" s="28"/>
      <c r="L111" s="28"/>
    </row>
    <row r="112" spans="1:12" ht="16.5" customHeight="1">
      <c r="A112" s="14"/>
      <c r="D112" s="35"/>
      <c r="F112" s="28"/>
      <c r="G112" s="28"/>
      <c r="H112" s="28"/>
      <c r="I112" s="28"/>
      <c r="J112" s="28"/>
      <c r="K112" s="28"/>
      <c r="L112" s="28"/>
    </row>
    <row r="113" spans="1:12" ht="16.5" customHeight="1">
      <c r="A113" s="14"/>
      <c r="D113" s="35"/>
      <c r="F113" s="28"/>
      <c r="G113" s="28"/>
      <c r="H113" s="28"/>
      <c r="I113" s="28"/>
      <c r="J113" s="28"/>
      <c r="K113" s="28"/>
      <c r="L113" s="28"/>
    </row>
    <row r="114" spans="1:12" ht="16.5" customHeight="1">
      <c r="A114" s="14"/>
      <c r="D114" s="35"/>
      <c r="F114" s="28"/>
      <c r="G114" s="28"/>
      <c r="H114" s="28"/>
      <c r="I114" s="28"/>
      <c r="J114" s="28"/>
      <c r="K114" s="28"/>
      <c r="L114" s="28"/>
    </row>
    <row r="115" spans="1:12" ht="16.5" customHeight="1">
      <c r="A115" s="14"/>
      <c r="D115" s="35"/>
      <c r="F115" s="28"/>
      <c r="G115" s="28"/>
      <c r="H115" s="28"/>
      <c r="I115" s="28"/>
      <c r="J115" s="28"/>
      <c r="K115" s="28"/>
      <c r="L115" s="28"/>
    </row>
    <row r="116" spans="1:12" ht="16.5" customHeight="1">
      <c r="A116" s="14"/>
      <c r="D116" s="35"/>
      <c r="F116" s="28"/>
      <c r="G116" s="28"/>
      <c r="H116" s="28"/>
      <c r="I116" s="28"/>
      <c r="J116" s="28"/>
      <c r="K116" s="28"/>
      <c r="L116" s="28"/>
    </row>
    <row r="117" spans="1:12" ht="16.5" customHeight="1">
      <c r="A117" s="14"/>
      <c r="D117" s="35"/>
      <c r="F117" s="28"/>
      <c r="G117" s="28"/>
      <c r="H117" s="28"/>
      <c r="I117" s="28"/>
      <c r="J117" s="28"/>
      <c r="K117" s="28"/>
      <c r="L117" s="28"/>
    </row>
    <row r="118" spans="1:12" ht="11.5">
      <c r="A118" s="14"/>
      <c r="D118" s="35"/>
      <c r="F118" s="28"/>
      <c r="G118" s="28"/>
      <c r="H118" s="28"/>
      <c r="I118" s="28"/>
      <c r="J118" s="28"/>
      <c r="K118" s="28"/>
      <c r="L118" s="28"/>
    </row>
    <row r="119" spans="1:12" ht="12" customHeight="1">
      <c r="A119" s="14"/>
      <c r="D119" s="35"/>
      <c r="F119" s="28"/>
      <c r="G119" s="28"/>
      <c r="H119" s="28"/>
      <c r="I119" s="28"/>
      <c r="J119" s="28"/>
      <c r="K119" s="28"/>
      <c r="L119" s="28"/>
    </row>
    <row r="120" spans="1:12" ht="22" customHeight="1">
      <c r="A120" s="8" t="str">
        <f>A60</f>
        <v xml:space="preserve">The accompanying notes are an integral part of these consolidated and separate financial statements. </v>
      </c>
      <c r="B120" s="8"/>
      <c r="C120" s="8"/>
      <c r="D120" s="7"/>
      <c r="E120" s="8"/>
      <c r="F120" s="9"/>
      <c r="G120" s="86"/>
      <c r="H120" s="9"/>
      <c r="I120" s="9"/>
      <c r="J120" s="9"/>
      <c r="K120" s="9"/>
      <c r="L120" s="9"/>
    </row>
    <row r="121" spans="1:12" ht="16.5" customHeight="1">
      <c r="A121" s="1" t="str">
        <f>A61</f>
        <v>Thai Oil Public Company Limited</v>
      </c>
      <c r="B121" s="1"/>
      <c r="C121" s="1"/>
    </row>
    <row r="122" spans="1:12" ht="16.5" customHeight="1">
      <c r="A122" s="1" t="str">
        <f>A62</f>
        <v>Statement of Financial Position</v>
      </c>
      <c r="B122" s="1"/>
      <c r="C122" s="1"/>
    </row>
    <row r="123" spans="1:12" ht="16.5" customHeight="1">
      <c r="A123" s="6" t="str">
        <f>A3</f>
        <v>As at 31 December 2021</v>
      </c>
      <c r="B123" s="6"/>
      <c r="C123" s="6"/>
      <c r="D123" s="7"/>
      <c r="E123" s="8"/>
      <c r="F123" s="9"/>
      <c r="G123" s="8"/>
      <c r="H123" s="9"/>
      <c r="I123" s="7"/>
      <c r="J123" s="9"/>
      <c r="K123" s="7"/>
      <c r="L123" s="9"/>
    </row>
    <row r="126" spans="1:12" ht="16.5" customHeight="1">
      <c r="D126" s="371"/>
      <c r="E126" s="371"/>
      <c r="F126" s="378" t="s">
        <v>19</v>
      </c>
      <c r="G126" s="378"/>
      <c r="H126" s="378"/>
      <c r="J126" s="378" t="s">
        <v>20</v>
      </c>
      <c r="K126" s="378"/>
      <c r="L126" s="378"/>
    </row>
    <row r="127" spans="1:12" s="2" customFormat="1" ht="16.5" customHeight="1">
      <c r="D127" s="371"/>
      <c r="E127" s="371"/>
      <c r="F127" s="379" t="s">
        <v>294</v>
      </c>
      <c r="G127" s="379"/>
      <c r="H127" s="379"/>
      <c r="I127" s="10"/>
      <c r="J127" s="379" t="s">
        <v>294</v>
      </c>
      <c r="K127" s="379"/>
      <c r="L127" s="379"/>
    </row>
    <row r="128" spans="1:12" s="2" customFormat="1" ht="16.5" customHeight="1">
      <c r="D128" s="371"/>
      <c r="E128" s="371"/>
      <c r="F128" s="371"/>
      <c r="G128" s="371"/>
      <c r="H128" s="371"/>
      <c r="I128" s="10"/>
      <c r="J128" s="371"/>
      <c r="K128" s="371"/>
      <c r="L128" s="10" t="s">
        <v>320</v>
      </c>
    </row>
    <row r="129" spans="1:12" ht="16.5" customHeight="1">
      <c r="A129" s="5"/>
      <c r="D129" s="11"/>
      <c r="E129" s="1"/>
      <c r="F129" s="241" t="s">
        <v>21</v>
      </c>
      <c r="G129" s="10"/>
      <c r="H129" s="12" t="s">
        <v>21</v>
      </c>
      <c r="I129" s="10"/>
      <c r="J129" s="241" t="s">
        <v>21</v>
      </c>
      <c r="K129" s="10"/>
      <c r="L129" s="12" t="s">
        <v>21</v>
      </c>
    </row>
    <row r="130" spans="1:12" ht="16.5" customHeight="1">
      <c r="D130" s="371"/>
      <c r="E130" s="1"/>
      <c r="F130" s="12">
        <v>2021</v>
      </c>
      <c r="G130" s="1"/>
      <c r="H130" s="12">
        <v>2020</v>
      </c>
      <c r="I130" s="371"/>
      <c r="J130" s="12">
        <v>2021</v>
      </c>
      <c r="K130" s="371"/>
      <c r="L130" s="12">
        <v>2020</v>
      </c>
    </row>
    <row r="131" spans="1:12" ht="16.5" customHeight="1">
      <c r="D131" s="370" t="s">
        <v>3</v>
      </c>
      <c r="E131" s="1"/>
      <c r="F131" s="13" t="s">
        <v>290</v>
      </c>
      <c r="G131" s="1"/>
      <c r="H131" s="13" t="s">
        <v>290</v>
      </c>
      <c r="I131" s="371"/>
      <c r="J131" s="13" t="s">
        <v>290</v>
      </c>
      <c r="K131" s="371"/>
      <c r="L131" s="13" t="s">
        <v>290</v>
      </c>
    </row>
    <row r="132" spans="1:12" ht="16.5" customHeight="1">
      <c r="D132" s="371"/>
      <c r="E132" s="1"/>
      <c r="F132" s="15"/>
      <c r="G132" s="371"/>
      <c r="H132" s="10"/>
      <c r="I132" s="1"/>
      <c r="J132" s="15"/>
      <c r="K132" s="1"/>
      <c r="L132" s="10"/>
    </row>
    <row r="133" spans="1:12" ht="16.5" customHeight="1">
      <c r="A133" s="1" t="s">
        <v>288</v>
      </c>
      <c r="D133" s="371"/>
      <c r="E133" s="1"/>
      <c r="F133" s="15"/>
      <c r="G133" s="371"/>
      <c r="H133" s="10"/>
      <c r="I133" s="1"/>
      <c r="J133" s="15"/>
      <c r="K133" s="1"/>
      <c r="L133" s="10"/>
    </row>
    <row r="134" spans="1:12" ht="16.5" customHeight="1">
      <c r="D134" s="371"/>
      <c r="E134" s="1"/>
      <c r="F134" s="15"/>
      <c r="G134" s="371"/>
      <c r="H134" s="10"/>
      <c r="I134" s="1"/>
      <c r="J134" s="15"/>
      <c r="K134" s="1"/>
      <c r="L134" s="10"/>
    </row>
    <row r="135" spans="1:12" ht="16.5" customHeight="1">
      <c r="A135" s="14" t="s">
        <v>62</v>
      </c>
      <c r="D135" s="371"/>
      <c r="E135" s="1"/>
      <c r="F135" s="128"/>
      <c r="G135" s="129"/>
      <c r="H135" s="129"/>
      <c r="I135" s="129"/>
      <c r="J135" s="128"/>
      <c r="K135" s="129"/>
      <c r="L135" s="129"/>
    </row>
    <row r="136" spans="1:12" ht="16.5" customHeight="1">
      <c r="A136" s="14"/>
      <c r="D136" s="371"/>
      <c r="E136" s="1"/>
      <c r="F136" s="128"/>
      <c r="G136" s="129"/>
      <c r="H136" s="129"/>
      <c r="I136" s="129"/>
      <c r="J136" s="128"/>
      <c r="K136" s="129"/>
      <c r="L136" s="129"/>
    </row>
    <row r="137" spans="1:12" ht="16.5" customHeight="1">
      <c r="A137" s="17" t="s">
        <v>63</v>
      </c>
      <c r="D137" s="371"/>
      <c r="E137" s="1"/>
      <c r="F137" s="130"/>
      <c r="G137" s="131"/>
      <c r="H137" s="131"/>
      <c r="I137" s="131"/>
      <c r="J137" s="130"/>
      <c r="K137" s="131"/>
      <c r="L137" s="131"/>
    </row>
    <row r="138" spans="1:12" ht="16.5" customHeight="1">
      <c r="A138" s="17"/>
      <c r="B138" s="17" t="s">
        <v>64</v>
      </c>
      <c r="D138" s="371"/>
      <c r="E138" s="1"/>
      <c r="F138" s="130"/>
      <c r="G138" s="131"/>
      <c r="H138" s="131"/>
      <c r="I138" s="131"/>
      <c r="J138" s="130"/>
      <c r="K138" s="131"/>
      <c r="L138" s="131"/>
    </row>
    <row r="139" spans="1:12" ht="16.5" customHeight="1">
      <c r="A139" s="17"/>
      <c r="C139" s="3" t="s">
        <v>65</v>
      </c>
      <c r="D139" s="371"/>
      <c r="E139" s="1"/>
      <c r="F139" s="130"/>
      <c r="G139" s="131"/>
      <c r="H139" s="131"/>
      <c r="I139" s="131"/>
      <c r="J139" s="130"/>
      <c r="K139" s="131"/>
      <c r="L139" s="131"/>
    </row>
    <row r="140" spans="1:12" ht="16.5" customHeight="1" thickBot="1">
      <c r="A140" s="5"/>
      <c r="B140" s="5"/>
      <c r="C140" s="3" t="s">
        <v>66</v>
      </c>
      <c r="D140" s="371"/>
      <c r="E140" s="1"/>
      <c r="F140" s="83">
        <v>20400278730</v>
      </c>
      <c r="G140" s="28"/>
      <c r="H140" s="85">
        <v>20400278730</v>
      </c>
      <c r="I140" s="28"/>
      <c r="J140" s="83">
        <v>20400278730</v>
      </c>
      <c r="K140" s="28"/>
      <c r="L140" s="85">
        <v>20400278730</v>
      </c>
    </row>
    <row r="141" spans="1:12" ht="16.5" customHeight="1" thickTop="1">
      <c r="A141" s="5"/>
      <c r="B141" s="17"/>
      <c r="D141" s="371"/>
      <c r="E141" s="1"/>
      <c r="F141" s="25"/>
      <c r="G141" s="28"/>
      <c r="H141" s="28"/>
      <c r="I141" s="28"/>
      <c r="J141" s="25"/>
      <c r="K141" s="28"/>
      <c r="L141" s="28"/>
    </row>
    <row r="142" spans="1:12" ht="16.5" customHeight="1">
      <c r="A142" s="17" t="s">
        <v>67</v>
      </c>
      <c r="B142" s="17"/>
      <c r="D142" s="371"/>
      <c r="E142" s="1"/>
      <c r="F142" s="25"/>
      <c r="G142" s="28"/>
      <c r="H142" s="5"/>
      <c r="I142" s="132"/>
      <c r="J142" s="133"/>
      <c r="K142" s="132"/>
      <c r="L142" s="134"/>
    </row>
    <row r="143" spans="1:12" ht="16.5" customHeight="1">
      <c r="A143" s="17"/>
      <c r="B143" s="17"/>
      <c r="C143" s="3" t="s">
        <v>65</v>
      </c>
      <c r="D143" s="371"/>
      <c r="E143" s="1"/>
      <c r="F143" s="25"/>
      <c r="G143" s="28"/>
      <c r="H143" s="134"/>
      <c r="I143" s="132"/>
      <c r="J143" s="133"/>
      <c r="K143" s="132"/>
      <c r="L143" s="134"/>
    </row>
    <row r="144" spans="1:12" ht="16.5" customHeight="1">
      <c r="A144" s="17"/>
      <c r="B144" s="17"/>
      <c r="C144" s="3" t="s">
        <v>68</v>
      </c>
      <c r="D144" s="371"/>
      <c r="E144" s="1"/>
      <c r="F144" s="25">
        <v>20400278730</v>
      </c>
      <c r="G144" s="28"/>
      <c r="H144" s="134">
        <v>20400278730</v>
      </c>
      <c r="I144" s="132"/>
      <c r="J144" s="133">
        <v>20400278730</v>
      </c>
      <c r="K144" s="132"/>
      <c r="L144" s="134">
        <v>20400278730</v>
      </c>
    </row>
    <row r="145" spans="1:12" ht="16.5" customHeight="1">
      <c r="A145" s="17" t="s">
        <v>69</v>
      </c>
      <c r="B145" s="17"/>
      <c r="D145" s="371"/>
      <c r="E145" s="1"/>
      <c r="F145" s="25">
        <v>2456261491</v>
      </c>
      <c r="G145" s="28"/>
      <c r="H145" s="134">
        <v>2456261491</v>
      </c>
      <c r="I145" s="132"/>
      <c r="J145" s="133">
        <v>2456261491</v>
      </c>
      <c r="K145" s="132"/>
      <c r="L145" s="134">
        <v>2456261491</v>
      </c>
    </row>
    <row r="146" spans="1:12" ht="16.5" customHeight="1">
      <c r="A146" s="17" t="s">
        <v>70</v>
      </c>
      <c r="D146" s="2">
        <v>40</v>
      </c>
      <c r="E146" s="1"/>
      <c r="F146" s="25">
        <v>-6665433461</v>
      </c>
      <c r="G146" s="28"/>
      <c r="H146" s="134">
        <v>-2117542948</v>
      </c>
      <c r="I146" s="132"/>
      <c r="J146" s="133">
        <v>-17970817850</v>
      </c>
      <c r="K146" s="132"/>
      <c r="L146" s="134">
        <v>0</v>
      </c>
    </row>
    <row r="147" spans="1:12" ht="16.5" customHeight="1">
      <c r="A147" s="17" t="s">
        <v>241</v>
      </c>
      <c r="D147" s="91">
        <v>15</v>
      </c>
      <c r="E147" s="1"/>
      <c r="F147" s="25">
        <v>0</v>
      </c>
      <c r="G147" s="28"/>
      <c r="H147" s="134">
        <v>100556041</v>
      </c>
      <c r="I147" s="132"/>
      <c r="J147" s="133">
        <v>0</v>
      </c>
      <c r="K147" s="132"/>
      <c r="L147" s="134">
        <v>0</v>
      </c>
    </row>
    <row r="148" spans="1:12" ht="16.5" customHeight="1">
      <c r="A148" s="17" t="s">
        <v>71</v>
      </c>
      <c r="D148" s="91"/>
      <c r="E148" s="1"/>
      <c r="F148" s="25"/>
      <c r="G148" s="28"/>
      <c r="H148" s="28"/>
      <c r="I148" s="28"/>
      <c r="J148" s="25"/>
      <c r="K148" s="28"/>
      <c r="L148" s="28"/>
    </row>
    <row r="149" spans="1:12" ht="16.5" customHeight="1">
      <c r="A149" s="5"/>
      <c r="B149" s="17" t="s">
        <v>72</v>
      </c>
      <c r="D149" s="91"/>
      <c r="E149" s="1"/>
      <c r="F149" s="25"/>
      <c r="G149" s="28"/>
      <c r="H149" s="28"/>
      <c r="I149" s="28"/>
      <c r="J149" s="25"/>
      <c r="K149" s="28"/>
      <c r="L149" s="28"/>
    </row>
    <row r="150" spans="1:12" ht="16.5" customHeight="1">
      <c r="A150" s="5"/>
      <c r="B150" s="5"/>
      <c r="C150" s="135" t="s">
        <v>73</v>
      </c>
      <c r="D150" s="91"/>
      <c r="E150" s="1"/>
      <c r="F150" s="25">
        <v>2040027873</v>
      </c>
      <c r="G150" s="28"/>
      <c r="H150" s="136">
        <v>2040027873</v>
      </c>
      <c r="I150" s="137"/>
      <c r="J150" s="138">
        <v>2040027873</v>
      </c>
      <c r="K150" s="137"/>
      <c r="L150" s="136">
        <v>2040027873</v>
      </c>
    </row>
    <row r="151" spans="1:12" ht="16.5" customHeight="1">
      <c r="A151" s="5"/>
      <c r="B151" s="5"/>
      <c r="C151" s="135" t="s">
        <v>74</v>
      </c>
      <c r="D151" s="372"/>
      <c r="E151" s="1"/>
      <c r="F151" s="25">
        <v>244500000</v>
      </c>
      <c r="G151" s="28"/>
      <c r="H151" s="136">
        <v>244500000</v>
      </c>
      <c r="I151" s="137"/>
      <c r="J151" s="138">
        <v>244500000</v>
      </c>
      <c r="K151" s="137"/>
      <c r="L151" s="136">
        <v>244500000</v>
      </c>
    </row>
    <row r="152" spans="1:12" ht="16.5" customHeight="1">
      <c r="A152" s="5"/>
      <c r="B152" s="17" t="s">
        <v>75</v>
      </c>
      <c r="C152" s="17"/>
      <c r="D152" s="372"/>
      <c r="E152" s="1"/>
      <c r="F152" s="25">
        <v>103544202130</v>
      </c>
      <c r="G152" s="28"/>
      <c r="H152" s="136">
        <v>93645317073</v>
      </c>
      <c r="I152" s="139"/>
      <c r="J152" s="140">
        <v>93194531581</v>
      </c>
      <c r="K152" s="139"/>
      <c r="L152" s="141">
        <v>71193998608</v>
      </c>
    </row>
    <row r="153" spans="1:12" ht="16.5" customHeight="1">
      <c r="A153" s="17" t="s">
        <v>76</v>
      </c>
      <c r="D153" s="372"/>
      <c r="E153" s="1"/>
      <c r="F153" s="25">
        <v>-1151622764</v>
      </c>
      <c r="G153" s="28"/>
      <c r="H153" s="136">
        <v>-534595620</v>
      </c>
      <c r="I153" s="142"/>
      <c r="J153" s="143">
        <v>-2137488608</v>
      </c>
      <c r="K153" s="142"/>
      <c r="L153" s="144">
        <v>-202083422</v>
      </c>
    </row>
    <row r="154" spans="1:12" ht="16.5" customHeight="1">
      <c r="A154" s="17" t="s">
        <v>346</v>
      </c>
      <c r="D154" s="375"/>
      <c r="E154" s="1"/>
      <c r="F154" s="25"/>
      <c r="G154" s="28"/>
      <c r="H154" s="136"/>
      <c r="I154" s="142"/>
      <c r="J154" s="143"/>
      <c r="K154" s="142"/>
      <c r="L154" s="144"/>
    </row>
    <row r="155" spans="1:12" ht="16.5" customHeight="1">
      <c r="A155" s="5"/>
      <c r="B155" s="3" t="s">
        <v>345</v>
      </c>
      <c r="D155" s="91">
        <v>15</v>
      </c>
      <c r="E155" s="1"/>
      <c r="F155" s="145">
        <v>12530179</v>
      </c>
      <c r="G155" s="28"/>
      <c r="H155" s="146">
        <v>-5838725</v>
      </c>
      <c r="I155" s="139"/>
      <c r="J155" s="145">
        <v>0</v>
      </c>
      <c r="K155" s="139"/>
      <c r="L155" s="147">
        <v>0</v>
      </c>
    </row>
    <row r="156" spans="1:12" ht="16.5" customHeight="1">
      <c r="A156" s="17"/>
      <c r="D156" s="372"/>
      <c r="E156" s="1"/>
      <c r="F156" s="25"/>
      <c r="G156" s="28"/>
      <c r="H156" s="28"/>
      <c r="I156" s="28"/>
      <c r="J156" s="25"/>
      <c r="K156" s="28"/>
      <c r="L156" s="28"/>
    </row>
    <row r="157" spans="1:12" ht="16.5" customHeight="1">
      <c r="A157" s="148" t="s">
        <v>77</v>
      </c>
      <c r="B157" s="1"/>
      <c r="D157" s="372"/>
      <c r="E157" s="1"/>
      <c r="F157" s="25">
        <f>SUM(F143:F155)</f>
        <v>120880744178</v>
      </c>
      <c r="G157" s="28"/>
      <c r="H157" s="28">
        <f>SUM(H144:H155)</f>
        <v>116228963915</v>
      </c>
      <c r="I157" s="28"/>
      <c r="J157" s="25">
        <f>SUM(J143:J155)</f>
        <v>98227293217</v>
      </c>
      <c r="K157" s="28"/>
      <c r="L157" s="28">
        <f>SUM(L143:L155)</f>
        <v>96132983280</v>
      </c>
    </row>
    <row r="158" spans="1:12" ht="16.5" customHeight="1">
      <c r="A158" s="149" t="s">
        <v>209</v>
      </c>
      <c r="B158" s="1"/>
      <c r="D158" s="91"/>
      <c r="E158" s="1"/>
      <c r="F158" s="25"/>
      <c r="G158" s="28"/>
      <c r="H158" s="28"/>
      <c r="I158" s="28"/>
      <c r="J158" s="25"/>
      <c r="K158" s="28"/>
      <c r="L158" s="150"/>
    </row>
    <row r="159" spans="1:12" ht="16.5" customHeight="1">
      <c r="A159" s="149"/>
      <c r="B159" s="3" t="s">
        <v>327</v>
      </c>
      <c r="D159" s="91">
        <v>41</v>
      </c>
      <c r="E159" s="1"/>
      <c r="F159" s="25">
        <v>0</v>
      </c>
      <c r="G159" s="28"/>
      <c r="H159" s="28">
        <v>0</v>
      </c>
      <c r="I159" s="28"/>
      <c r="J159" s="25">
        <v>0</v>
      </c>
      <c r="K159" s="28"/>
      <c r="L159" s="150">
        <v>7838275879</v>
      </c>
    </row>
    <row r="160" spans="1:12" ht="16.5" customHeight="1">
      <c r="A160" s="149" t="s">
        <v>78</v>
      </c>
      <c r="D160" s="91">
        <v>31</v>
      </c>
      <c r="E160" s="1"/>
      <c r="F160" s="151">
        <v>2213335971</v>
      </c>
      <c r="G160" s="28"/>
      <c r="H160" s="152">
        <v>3889467780</v>
      </c>
      <c r="I160" s="153"/>
      <c r="J160" s="151">
        <v>0</v>
      </c>
      <c r="K160" s="153"/>
      <c r="L160" s="152">
        <v>0</v>
      </c>
    </row>
    <row r="161" spans="1:12" ht="16.5" customHeight="1">
      <c r="A161" s="149"/>
      <c r="D161" s="371"/>
      <c r="E161" s="1"/>
      <c r="F161" s="25"/>
      <c r="G161" s="28"/>
      <c r="H161" s="28"/>
      <c r="I161" s="28"/>
      <c r="J161" s="25"/>
      <c r="K161" s="28"/>
      <c r="L161" s="28"/>
    </row>
    <row r="162" spans="1:12" ht="16.5" customHeight="1">
      <c r="A162" s="14" t="s">
        <v>79</v>
      </c>
      <c r="D162" s="371"/>
      <c r="E162" s="1"/>
      <c r="F162" s="46">
        <f>SUM(F157:F160)</f>
        <v>123094080149</v>
      </c>
      <c r="G162" s="28"/>
      <c r="H162" s="47">
        <f>SUM(H157:H160)</f>
        <v>120118431695</v>
      </c>
      <c r="I162" s="28"/>
      <c r="J162" s="46">
        <f>SUM(J157:J160)</f>
        <v>98227293217</v>
      </c>
      <c r="K162" s="28"/>
      <c r="L162" s="47">
        <f>SUM(L157:L160)</f>
        <v>103971259159</v>
      </c>
    </row>
    <row r="163" spans="1:12" ht="16.5" customHeight="1">
      <c r="A163" s="14"/>
      <c r="D163" s="371"/>
      <c r="E163" s="1"/>
      <c r="F163" s="38"/>
      <c r="G163" s="19"/>
      <c r="H163" s="19"/>
      <c r="I163" s="19"/>
      <c r="J163" s="38"/>
      <c r="K163" s="19"/>
      <c r="L163" s="19"/>
    </row>
    <row r="164" spans="1:12" ht="16.5" customHeight="1" thickBot="1">
      <c r="A164" s="14" t="s">
        <v>80</v>
      </c>
      <c r="D164" s="371"/>
      <c r="E164" s="1"/>
      <c r="F164" s="83">
        <f>F162+F109</f>
        <v>362144119452</v>
      </c>
      <c r="G164" s="19"/>
      <c r="H164" s="85">
        <f>H162+H109</f>
        <v>306187659869</v>
      </c>
      <c r="I164" s="19"/>
      <c r="J164" s="83">
        <f>J162+J109</f>
        <v>326157534960</v>
      </c>
      <c r="K164" s="19"/>
      <c r="L164" s="85">
        <f>L162+L109</f>
        <v>285440983505</v>
      </c>
    </row>
    <row r="165" spans="1:12" ht="16.5" customHeight="1" thickTop="1">
      <c r="D165" s="371"/>
      <c r="E165" s="1"/>
      <c r="F165" s="154"/>
      <c r="G165" s="155"/>
      <c r="H165" s="154"/>
      <c r="I165" s="156"/>
      <c r="J165" s="154"/>
      <c r="K165" s="156"/>
      <c r="L165" s="154"/>
    </row>
    <row r="166" spans="1:12" ht="16.5" customHeight="1">
      <c r="D166" s="371"/>
      <c r="E166" s="1"/>
      <c r="F166" s="154"/>
      <c r="G166" s="155"/>
      <c r="H166" s="154"/>
      <c r="I166" s="156"/>
      <c r="J166" s="154"/>
      <c r="K166" s="156"/>
      <c r="L166" s="154"/>
    </row>
    <row r="167" spans="1:12" ht="16.5" customHeight="1">
      <c r="D167" s="371"/>
      <c r="E167" s="1"/>
      <c r="F167" s="154"/>
      <c r="G167" s="155"/>
      <c r="H167" s="154"/>
      <c r="I167" s="156"/>
      <c r="J167" s="154"/>
      <c r="K167" s="156"/>
      <c r="L167" s="154"/>
    </row>
    <row r="168" spans="1:12" ht="16.5" customHeight="1">
      <c r="D168" s="371"/>
      <c r="E168" s="1"/>
      <c r="F168" s="154"/>
      <c r="G168" s="155"/>
      <c r="H168" s="154"/>
      <c r="I168" s="156"/>
      <c r="J168" s="154"/>
      <c r="K168" s="156"/>
      <c r="L168" s="154"/>
    </row>
    <row r="169" spans="1:12" ht="16.5" customHeight="1">
      <c r="D169" s="371"/>
      <c r="E169" s="1"/>
      <c r="F169" s="154"/>
      <c r="G169" s="155"/>
      <c r="H169" s="154"/>
      <c r="I169" s="156"/>
      <c r="J169" s="154"/>
      <c r="K169" s="156"/>
      <c r="L169" s="154"/>
    </row>
    <row r="170" spans="1:12" ht="16.5" customHeight="1">
      <c r="D170" s="371"/>
      <c r="E170" s="1"/>
      <c r="F170" s="154"/>
      <c r="G170" s="155"/>
      <c r="H170" s="154"/>
      <c r="I170" s="156"/>
      <c r="J170" s="154"/>
      <c r="K170" s="156"/>
      <c r="L170" s="154"/>
    </row>
    <row r="171" spans="1:12" ht="16.5" customHeight="1">
      <c r="D171" s="371"/>
      <c r="E171" s="1"/>
      <c r="F171" s="10"/>
      <c r="G171" s="371"/>
      <c r="H171" s="10"/>
      <c r="I171" s="1"/>
      <c r="J171" s="10"/>
      <c r="K171" s="1"/>
      <c r="L171" s="10"/>
    </row>
    <row r="172" spans="1:12" ht="16.5" customHeight="1">
      <c r="D172" s="371"/>
      <c r="E172" s="1"/>
      <c r="F172" s="10"/>
      <c r="G172" s="371"/>
      <c r="H172" s="10"/>
      <c r="I172" s="1"/>
      <c r="J172" s="10"/>
      <c r="K172" s="1"/>
      <c r="L172" s="10"/>
    </row>
    <row r="173" spans="1:12" ht="16.5" customHeight="1">
      <c r="D173" s="376"/>
      <c r="E173" s="1"/>
      <c r="F173" s="10"/>
      <c r="G173" s="376"/>
      <c r="H173" s="10"/>
      <c r="I173" s="1"/>
      <c r="J173" s="10"/>
      <c r="K173" s="1"/>
      <c r="L173" s="10"/>
    </row>
    <row r="174" spans="1:12" ht="16.5" customHeight="1">
      <c r="D174" s="371"/>
      <c r="E174" s="1"/>
      <c r="F174" s="10"/>
      <c r="G174" s="371"/>
      <c r="H174" s="10"/>
      <c r="I174" s="1"/>
      <c r="J174" s="10"/>
      <c r="K174" s="1"/>
      <c r="L174" s="10"/>
    </row>
    <row r="175" spans="1:12" ht="16.5" customHeight="1">
      <c r="D175" s="371"/>
      <c r="E175" s="1"/>
      <c r="F175" s="10"/>
      <c r="G175" s="371"/>
      <c r="H175" s="10"/>
      <c r="I175" s="1"/>
      <c r="J175" s="10"/>
      <c r="K175" s="1"/>
      <c r="L175" s="10"/>
    </row>
    <row r="176" spans="1:12" ht="16.5" customHeight="1">
      <c r="D176" s="371"/>
      <c r="E176" s="1"/>
      <c r="F176" s="10"/>
      <c r="G176" s="371"/>
      <c r="H176" s="10"/>
      <c r="I176" s="1"/>
      <c r="J176" s="10"/>
      <c r="K176" s="1"/>
      <c r="L176" s="10"/>
    </row>
    <row r="177" spans="1:12" ht="16.5" customHeight="1">
      <c r="D177" s="371"/>
      <c r="E177" s="1"/>
      <c r="F177" s="10"/>
      <c r="G177" s="371"/>
      <c r="H177" s="10"/>
      <c r="I177" s="1"/>
      <c r="J177" s="10"/>
      <c r="K177" s="1"/>
      <c r="L177" s="10"/>
    </row>
    <row r="178" spans="1:12" ht="11.5">
      <c r="D178" s="371"/>
      <c r="E178" s="1"/>
      <c r="F178" s="10"/>
      <c r="G178" s="371"/>
      <c r="H178" s="10"/>
      <c r="I178" s="1"/>
      <c r="J178" s="10"/>
      <c r="K178" s="1"/>
      <c r="L178" s="10"/>
    </row>
    <row r="179" spans="1:12" ht="12" customHeight="1">
      <c r="D179" s="371"/>
      <c r="E179" s="1"/>
      <c r="F179" s="10"/>
      <c r="G179" s="371"/>
      <c r="H179" s="10"/>
      <c r="I179" s="1"/>
      <c r="J179" s="10"/>
      <c r="K179" s="1"/>
      <c r="L179" s="10"/>
    </row>
    <row r="180" spans="1:12" ht="22" customHeight="1">
      <c r="A180" s="8" t="str">
        <f>+A60</f>
        <v xml:space="preserve">The accompanying notes are an integral part of these consolidated and separate financial statements. </v>
      </c>
      <c r="B180" s="8"/>
      <c r="C180" s="8"/>
      <c r="D180" s="7"/>
      <c r="E180" s="8"/>
      <c r="F180" s="9"/>
      <c r="G180" s="86"/>
      <c r="H180" s="9"/>
      <c r="I180" s="9"/>
      <c r="J180" s="9"/>
      <c r="K180" s="9"/>
      <c r="L180" s="9"/>
    </row>
  </sheetData>
  <mergeCells count="12">
    <mergeCell ref="F67:H67"/>
    <mergeCell ref="J67:L67"/>
    <mergeCell ref="F127:H127"/>
    <mergeCell ref="J127:L127"/>
    <mergeCell ref="F126:H126"/>
    <mergeCell ref="J126:L126"/>
    <mergeCell ref="F6:H6"/>
    <mergeCell ref="J6:L6"/>
    <mergeCell ref="F66:H66"/>
    <mergeCell ref="J66:L66"/>
    <mergeCell ref="F7:H7"/>
    <mergeCell ref="J7:L7"/>
  </mergeCells>
  <pageMargins left="0.8" right="0.5" top="0.5" bottom="0.6" header="0.49" footer="0.4"/>
  <pageSetup paperSize="9" scale="85" firstPageNumber="6" fitToHeight="0" orientation="portrait" useFirstPageNumber="1" horizontalDpi="1200" verticalDpi="1200" r:id="rId1"/>
  <headerFooter>
    <oddHeader xml:space="preserve">&amp;C
</oddHeader>
    <oddFooter>&amp;R&amp;"Arial,Regular"&amp;9&amp;P</oddFooter>
  </headerFooter>
  <rowBreaks count="2" manualBreakCount="2">
    <brk id="60" min="1" max="11" man="1"/>
    <brk id="120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topLeftCell="A103" zoomScaleNormal="100" zoomScaleSheetLayoutView="80" workbookViewId="0">
      <selection activeCell="C113" sqref="C113"/>
    </sheetView>
  </sheetViews>
  <sheetFormatPr defaultColWidth="9.09765625" defaultRowHeight="16.5" customHeight="1"/>
  <cols>
    <col min="1" max="2" width="1.3984375" style="3" customWidth="1"/>
    <col min="3" max="3" width="38.296875" style="3" customWidth="1"/>
    <col min="4" max="4" width="6" style="2" customWidth="1"/>
    <col min="5" max="5" width="0.69921875" style="3" customWidth="1"/>
    <col min="6" max="6" width="16.3984375" style="19" customWidth="1"/>
    <col min="7" max="7" width="0.69921875" style="19" customWidth="1"/>
    <col min="8" max="8" width="16.3984375" style="19" customWidth="1"/>
    <col min="9" max="9" width="0.69921875" style="19" customWidth="1"/>
    <col min="10" max="10" width="16.59765625" style="19" customWidth="1"/>
    <col min="11" max="11" width="0.69921875" style="19" customWidth="1"/>
    <col min="12" max="12" width="16.3984375" style="19" customWidth="1"/>
    <col min="13" max="16384" width="9.09765625" style="5"/>
  </cols>
  <sheetData>
    <row r="1" spans="1:12" ht="16.5" customHeight="1">
      <c r="A1" s="1" t="str">
        <f>'EN 6-8'!A1</f>
        <v>Thai Oil Public Company Limited</v>
      </c>
      <c r="B1" s="1"/>
      <c r="C1" s="1"/>
      <c r="L1" s="158"/>
    </row>
    <row r="2" spans="1:12" ht="16.5" customHeight="1">
      <c r="A2" s="1" t="s">
        <v>81</v>
      </c>
      <c r="B2" s="1"/>
      <c r="C2" s="1"/>
    </row>
    <row r="3" spans="1:12" ht="16.5" customHeight="1">
      <c r="A3" s="6" t="s">
        <v>291</v>
      </c>
      <c r="B3" s="6"/>
      <c r="C3" s="6"/>
      <c r="D3" s="7"/>
      <c r="E3" s="8"/>
      <c r="F3" s="159"/>
      <c r="G3" s="159"/>
      <c r="H3" s="159"/>
      <c r="I3" s="159"/>
      <c r="J3" s="159"/>
      <c r="K3" s="159"/>
      <c r="L3" s="159"/>
    </row>
    <row r="6" spans="1:12" ht="16.5" customHeight="1">
      <c r="F6" s="378" t="s">
        <v>19</v>
      </c>
      <c r="G6" s="378"/>
      <c r="H6" s="378"/>
      <c r="I6" s="2"/>
      <c r="J6" s="378" t="s">
        <v>20</v>
      </c>
      <c r="K6" s="378"/>
      <c r="L6" s="378"/>
    </row>
    <row r="7" spans="1:12" ht="16.5" customHeight="1">
      <c r="A7" s="5"/>
      <c r="D7" s="11"/>
      <c r="E7" s="1"/>
      <c r="F7" s="379" t="s">
        <v>294</v>
      </c>
      <c r="G7" s="379"/>
      <c r="H7" s="379"/>
      <c r="I7" s="10"/>
      <c r="J7" s="379" t="s">
        <v>294</v>
      </c>
      <c r="K7" s="379"/>
      <c r="L7" s="379"/>
    </row>
    <row r="8" spans="1:12" ht="16.5" customHeight="1">
      <c r="E8" s="1"/>
      <c r="F8" s="12">
        <v>2021</v>
      </c>
      <c r="G8" s="12"/>
      <c r="H8" s="12">
        <v>2020</v>
      </c>
      <c r="I8" s="158"/>
      <c r="J8" s="12">
        <v>2021</v>
      </c>
      <c r="K8" s="12"/>
      <c r="L8" s="12">
        <v>2020</v>
      </c>
    </row>
    <row r="9" spans="1:12" ht="16.5" customHeight="1">
      <c r="E9" s="1"/>
      <c r="F9" s="12"/>
      <c r="G9" s="12"/>
      <c r="H9" s="12" t="s">
        <v>219</v>
      </c>
      <c r="I9" s="158"/>
      <c r="J9" s="12"/>
      <c r="K9" s="12"/>
      <c r="L9" s="12" t="s">
        <v>204</v>
      </c>
    </row>
    <row r="10" spans="1:12" ht="16.5" customHeight="1">
      <c r="D10" s="370" t="s">
        <v>3</v>
      </c>
      <c r="E10" s="1"/>
      <c r="F10" s="160" t="s">
        <v>290</v>
      </c>
      <c r="G10" s="158"/>
      <c r="H10" s="160" t="s">
        <v>290</v>
      </c>
      <c r="I10" s="158"/>
      <c r="J10" s="160" t="s">
        <v>290</v>
      </c>
      <c r="K10" s="158"/>
      <c r="L10" s="160" t="s">
        <v>290</v>
      </c>
    </row>
    <row r="11" spans="1:12" ht="16.5" customHeight="1">
      <c r="D11" s="371"/>
      <c r="E11" s="1"/>
      <c r="F11" s="161"/>
      <c r="G11" s="158"/>
      <c r="H11" s="158"/>
      <c r="I11" s="158"/>
      <c r="J11" s="161"/>
      <c r="K11" s="158"/>
      <c r="L11" s="158"/>
    </row>
    <row r="12" spans="1:12" ht="16.5" customHeight="1">
      <c r="A12" s="17" t="s">
        <v>82</v>
      </c>
      <c r="D12" s="162">
        <v>9</v>
      </c>
      <c r="F12" s="90">
        <v>335827481182</v>
      </c>
      <c r="H12" s="28">
        <v>242839964812</v>
      </c>
      <c r="I12" s="28"/>
      <c r="J12" s="25">
        <v>348720943680</v>
      </c>
      <c r="K12" s="28"/>
      <c r="L12" s="28">
        <v>249242735476</v>
      </c>
    </row>
    <row r="13" spans="1:12" ht="16.5" customHeight="1">
      <c r="A13" s="17" t="s">
        <v>83</v>
      </c>
      <c r="D13" s="162"/>
      <c r="F13" s="163">
        <v>9668979625</v>
      </c>
      <c r="H13" s="47">
        <v>5073199938</v>
      </c>
      <c r="I13" s="28"/>
      <c r="J13" s="46">
        <v>9668979625</v>
      </c>
      <c r="K13" s="28"/>
      <c r="L13" s="47">
        <v>5073199938</v>
      </c>
    </row>
    <row r="14" spans="1:12" ht="16.5" customHeight="1">
      <c r="A14" s="17"/>
      <c r="D14" s="162"/>
      <c r="F14" s="25"/>
      <c r="H14" s="28"/>
      <c r="I14" s="28"/>
      <c r="J14" s="25"/>
      <c r="K14" s="28"/>
      <c r="L14" s="28"/>
    </row>
    <row r="15" spans="1:12" ht="16.5" customHeight="1">
      <c r="A15" s="14" t="s">
        <v>84</v>
      </c>
      <c r="D15" s="162"/>
      <c r="F15" s="25">
        <f>SUM(F12:F13)</f>
        <v>345496460807</v>
      </c>
      <c r="H15" s="28">
        <f>SUM(H12:H13)</f>
        <v>247913164750</v>
      </c>
      <c r="I15" s="28"/>
      <c r="J15" s="25">
        <f>SUM(J12:J13)</f>
        <v>358389923305</v>
      </c>
      <c r="K15" s="28"/>
      <c r="L15" s="28">
        <f>SUM(L12:L13)</f>
        <v>254315935414</v>
      </c>
    </row>
    <row r="16" spans="1:12" ht="16.5" customHeight="1">
      <c r="A16" s="17" t="s">
        <v>85</v>
      </c>
      <c r="D16" s="162"/>
      <c r="F16" s="46">
        <v>-319555257876</v>
      </c>
      <c r="H16" s="47">
        <v>-255300038168</v>
      </c>
      <c r="I16" s="28"/>
      <c r="J16" s="46">
        <v>-344128578079</v>
      </c>
      <c r="K16" s="28"/>
      <c r="L16" s="47">
        <v>-268300377489</v>
      </c>
    </row>
    <row r="17" spans="1:12" ht="16.5" customHeight="1">
      <c r="A17" s="17"/>
      <c r="D17" s="162"/>
      <c r="F17" s="25"/>
      <c r="H17" s="28"/>
      <c r="I17" s="28"/>
      <c r="J17" s="25"/>
      <c r="K17" s="28"/>
      <c r="L17" s="28"/>
    </row>
    <row r="18" spans="1:12" ht="16.5" customHeight="1">
      <c r="A18" s="14" t="s">
        <v>240</v>
      </c>
      <c r="D18" s="162"/>
      <c r="F18" s="25">
        <f>SUM(F15:F16)</f>
        <v>25941202931</v>
      </c>
      <c r="H18" s="28">
        <f>SUM(H15:H16)</f>
        <v>-7386873418</v>
      </c>
      <c r="I18" s="28"/>
      <c r="J18" s="25">
        <f>SUM(J15:J16)</f>
        <v>14261345226</v>
      </c>
      <c r="K18" s="28"/>
      <c r="L18" s="28">
        <f>SUM(L15:L16)</f>
        <v>-13984442075</v>
      </c>
    </row>
    <row r="19" spans="1:12" ht="16.5" customHeight="1">
      <c r="A19" s="17"/>
      <c r="D19" s="162"/>
      <c r="F19" s="25"/>
      <c r="H19" s="28"/>
      <c r="I19" s="28"/>
      <c r="J19" s="25"/>
      <c r="K19" s="28"/>
      <c r="L19" s="28"/>
    </row>
    <row r="20" spans="1:12" ht="16.5" customHeight="1">
      <c r="A20" s="17" t="s">
        <v>86</v>
      </c>
      <c r="D20" s="162"/>
      <c r="F20" s="67">
        <v>7213318</v>
      </c>
      <c r="H20" s="84">
        <v>14426635</v>
      </c>
      <c r="I20" s="28"/>
      <c r="J20" s="67">
        <v>22190408620</v>
      </c>
      <c r="K20" s="28"/>
      <c r="L20" s="224">
        <v>3716946935</v>
      </c>
    </row>
    <row r="21" spans="1:12" ht="16.5" customHeight="1">
      <c r="A21" s="17" t="s">
        <v>347</v>
      </c>
      <c r="D21" s="162"/>
      <c r="F21" s="38">
        <v>-2405585837</v>
      </c>
      <c r="H21" s="84">
        <v>-179069833</v>
      </c>
      <c r="I21" s="28"/>
      <c r="J21" s="25">
        <v>-2730635807</v>
      </c>
      <c r="K21" s="28"/>
      <c r="L21" s="28">
        <v>-398276840</v>
      </c>
    </row>
    <row r="22" spans="1:12" ht="16.5" customHeight="1">
      <c r="A22" s="17" t="s">
        <v>348</v>
      </c>
      <c r="D22" s="162"/>
      <c r="F22" s="25">
        <v>-4595089896</v>
      </c>
      <c r="H22" s="84">
        <v>1784371673</v>
      </c>
      <c r="I22" s="28"/>
      <c r="J22" s="25">
        <v>-4872883594</v>
      </c>
      <c r="K22" s="28"/>
      <c r="L22" s="28">
        <v>1692401376</v>
      </c>
    </row>
    <row r="23" spans="1:12" ht="16.5" customHeight="1">
      <c r="A23" s="17" t="s">
        <v>326</v>
      </c>
      <c r="D23" s="162"/>
      <c r="F23" s="25">
        <v>0</v>
      </c>
      <c r="H23" s="84">
        <v>5801433508</v>
      </c>
      <c r="I23" s="28"/>
      <c r="J23" s="25">
        <v>0</v>
      </c>
      <c r="K23" s="28"/>
      <c r="L23" s="28">
        <v>8964512221</v>
      </c>
    </row>
    <row r="24" spans="1:12" ht="16.5" customHeight="1">
      <c r="A24" s="17" t="s">
        <v>87</v>
      </c>
      <c r="D24" s="162">
        <v>32</v>
      </c>
      <c r="F24" s="25">
        <v>1128523168</v>
      </c>
      <c r="H24" s="84">
        <v>1100238496</v>
      </c>
      <c r="I24" s="28"/>
      <c r="J24" s="25">
        <v>2197621047</v>
      </c>
      <c r="K24" s="28"/>
      <c r="L24" s="28">
        <v>2890281975</v>
      </c>
    </row>
    <row r="25" spans="1:12" ht="16.5" customHeight="1">
      <c r="A25" s="33" t="s">
        <v>88</v>
      </c>
      <c r="D25" s="162"/>
      <c r="F25" s="25">
        <v>-769732834</v>
      </c>
      <c r="H25" s="84">
        <v>-538453745</v>
      </c>
      <c r="I25" s="28"/>
      <c r="J25" s="25">
        <v>-52930608</v>
      </c>
      <c r="K25" s="28"/>
      <c r="L25" s="28">
        <v>-39983021</v>
      </c>
    </row>
    <row r="26" spans="1:12" ht="16.5" customHeight="1">
      <c r="A26" s="17" t="s">
        <v>89</v>
      </c>
      <c r="D26" s="162"/>
      <c r="F26" s="25">
        <v>-2286579017</v>
      </c>
      <c r="H26" s="84">
        <v>-2111100505</v>
      </c>
      <c r="I26" s="28"/>
      <c r="J26" s="25">
        <v>-2655039510</v>
      </c>
      <c r="K26" s="28"/>
      <c r="L26" s="28">
        <v>-2405358751</v>
      </c>
    </row>
    <row r="27" spans="1:12" ht="16.5" customHeight="1">
      <c r="A27" s="17" t="s">
        <v>168</v>
      </c>
      <c r="B27" s="164"/>
      <c r="C27" s="5"/>
      <c r="D27" s="2">
        <v>17</v>
      </c>
      <c r="F27" s="46">
        <v>1674639524</v>
      </c>
      <c r="H27" s="47">
        <v>2491670211</v>
      </c>
      <c r="I27" s="28"/>
      <c r="J27" s="165">
        <v>0</v>
      </c>
      <c r="K27" s="28"/>
      <c r="L27" s="225">
        <v>1560188671</v>
      </c>
    </row>
    <row r="28" spans="1:12" ht="16.5" customHeight="1">
      <c r="A28" s="5"/>
      <c r="D28" s="162"/>
      <c r="F28" s="25"/>
      <c r="H28" s="28"/>
      <c r="I28" s="28"/>
      <c r="J28" s="25"/>
      <c r="K28" s="28"/>
      <c r="L28" s="28"/>
    </row>
    <row r="29" spans="1:12" ht="16.5" customHeight="1">
      <c r="A29" s="14" t="s">
        <v>358</v>
      </c>
      <c r="D29" s="162"/>
      <c r="F29" s="25"/>
      <c r="H29" s="28"/>
      <c r="I29" s="28"/>
      <c r="J29" s="25"/>
      <c r="K29" s="28"/>
      <c r="L29" s="28"/>
    </row>
    <row r="30" spans="1:12" ht="16.5" customHeight="1">
      <c r="A30" s="5"/>
      <c r="B30" s="14" t="s">
        <v>359</v>
      </c>
      <c r="C30" s="5"/>
      <c r="D30" s="162"/>
      <c r="F30" s="25">
        <f>SUM(F18:F27)</f>
        <v>18694591357</v>
      </c>
      <c r="H30" s="28">
        <f>SUM(H18:H27)</f>
        <v>976643022</v>
      </c>
      <c r="I30" s="28"/>
      <c r="J30" s="25">
        <f>SUM(J18:J27)</f>
        <v>28337885374</v>
      </c>
      <c r="K30" s="28"/>
      <c r="L30" s="28">
        <f>SUM(L18:L27)</f>
        <v>1996270491</v>
      </c>
    </row>
    <row r="31" spans="1:12" ht="16.5" customHeight="1">
      <c r="A31" s="164" t="s">
        <v>90</v>
      </c>
      <c r="D31" s="162"/>
      <c r="F31" s="46">
        <v>-3594681061</v>
      </c>
      <c r="H31" s="47">
        <v>-4292004926</v>
      </c>
      <c r="I31" s="28"/>
      <c r="J31" s="46">
        <v>-3213152344</v>
      </c>
      <c r="K31" s="28"/>
      <c r="L31" s="47">
        <v>-4223294672</v>
      </c>
    </row>
    <row r="32" spans="1:12" ht="16.5" customHeight="1">
      <c r="A32" s="164"/>
      <c r="D32" s="162"/>
      <c r="F32" s="25"/>
      <c r="H32" s="28"/>
      <c r="I32" s="28"/>
      <c r="J32" s="25"/>
      <c r="K32" s="28"/>
      <c r="L32" s="28"/>
    </row>
    <row r="33" spans="1:12" ht="16.5" customHeight="1">
      <c r="A33" s="167" t="s">
        <v>91</v>
      </c>
      <c r="D33" s="162"/>
      <c r="F33" s="25">
        <f>SUM(F30:F31)</f>
        <v>15099910296</v>
      </c>
      <c r="H33" s="28">
        <f>SUM(H30:H31)</f>
        <v>-3315361904</v>
      </c>
      <c r="I33" s="28"/>
      <c r="J33" s="25">
        <f>SUM(J30:J31)</f>
        <v>25124733030</v>
      </c>
      <c r="K33" s="28"/>
      <c r="L33" s="28">
        <f>SUM(L30:L31)</f>
        <v>-2227024181</v>
      </c>
    </row>
    <row r="34" spans="1:12" ht="16.5" customHeight="1">
      <c r="A34" s="17" t="s">
        <v>92</v>
      </c>
      <c r="D34" s="88">
        <v>34</v>
      </c>
      <c r="F34" s="46">
        <v>-2033501898</v>
      </c>
      <c r="H34" s="47">
        <v>646760727</v>
      </c>
      <c r="I34" s="28"/>
      <c r="J34" s="46">
        <v>-472298698</v>
      </c>
      <c r="K34" s="28"/>
      <c r="L34" s="47">
        <v>1376058131</v>
      </c>
    </row>
    <row r="35" spans="1:12" ht="16.5" customHeight="1">
      <c r="A35" s="17"/>
      <c r="D35" s="162"/>
      <c r="F35" s="25"/>
      <c r="H35" s="28"/>
      <c r="I35" s="28"/>
      <c r="J35" s="25"/>
      <c r="K35" s="28"/>
      <c r="L35" s="28"/>
    </row>
    <row r="36" spans="1:12" ht="16.5" customHeight="1">
      <c r="A36" s="167" t="s">
        <v>331</v>
      </c>
      <c r="D36" s="162"/>
      <c r="F36" s="25"/>
      <c r="H36" s="28"/>
      <c r="I36" s="28"/>
      <c r="J36" s="25"/>
      <c r="K36" s="28"/>
      <c r="L36" s="28"/>
    </row>
    <row r="37" spans="1:12" ht="16.5" customHeight="1">
      <c r="A37" s="5"/>
      <c r="B37" s="167" t="s">
        <v>330</v>
      </c>
      <c r="D37" s="162"/>
      <c r="F37" s="25">
        <f>SUM(F33:F34)</f>
        <v>13066408398</v>
      </c>
      <c r="H37" s="28">
        <f>SUM(H33:H34)</f>
        <v>-2668601177</v>
      </c>
      <c r="I37" s="28"/>
      <c r="J37" s="25">
        <f>SUM(J33:J34)</f>
        <v>24652434332</v>
      </c>
      <c r="K37" s="28"/>
      <c r="L37" s="28">
        <f>SUM(L33:L34)</f>
        <v>-850966050</v>
      </c>
    </row>
    <row r="38" spans="1:12" ht="16.5" customHeight="1">
      <c r="A38" s="5" t="s">
        <v>356</v>
      </c>
      <c r="B38" s="167"/>
      <c r="D38" s="162"/>
      <c r="F38" s="25"/>
      <c r="H38" s="28"/>
      <c r="I38" s="28"/>
      <c r="J38" s="25"/>
      <c r="K38" s="28"/>
      <c r="L38" s="28"/>
    </row>
    <row r="39" spans="1:12" ht="16.5" customHeight="1">
      <c r="A39" s="5"/>
      <c r="B39" s="33" t="s">
        <v>330</v>
      </c>
      <c r="D39" s="162">
        <v>15</v>
      </c>
      <c r="F39" s="46">
        <v>-63326717</v>
      </c>
      <c r="H39" s="47">
        <v>-213575352</v>
      </c>
      <c r="I39" s="28"/>
      <c r="J39" s="46">
        <v>0</v>
      </c>
      <c r="K39" s="28"/>
      <c r="L39" s="47">
        <v>0</v>
      </c>
    </row>
    <row r="40" spans="1:12" ht="16.5" customHeight="1">
      <c r="A40" s="17"/>
      <c r="D40" s="162"/>
      <c r="F40" s="25"/>
      <c r="H40" s="28"/>
      <c r="I40" s="28"/>
      <c r="J40" s="25"/>
      <c r="K40" s="28"/>
      <c r="L40" s="28"/>
    </row>
    <row r="41" spans="1:12" ht="16.5" customHeight="1" thickBot="1">
      <c r="A41" s="167" t="s">
        <v>295</v>
      </c>
      <c r="D41" s="162"/>
      <c r="F41" s="83">
        <f>F37+F39</f>
        <v>13003081681</v>
      </c>
      <c r="H41" s="85">
        <f>H37+H39</f>
        <v>-2882176529</v>
      </c>
      <c r="I41" s="28"/>
      <c r="J41" s="83">
        <f>J37+J39</f>
        <v>24652434332</v>
      </c>
      <c r="K41" s="28"/>
      <c r="L41" s="85">
        <f>L37+L39</f>
        <v>-850966050</v>
      </c>
    </row>
    <row r="42" spans="1:12" ht="16.5" customHeight="1" thickTop="1">
      <c r="A42" s="14"/>
      <c r="D42" s="162"/>
      <c r="F42" s="25"/>
      <c r="H42" s="28"/>
      <c r="I42" s="28"/>
      <c r="J42" s="25"/>
      <c r="K42" s="28"/>
      <c r="L42" s="28"/>
    </row>
    <row r="43" spans="1:12" ht="16.5" customHeight="1">
      <c r="A43" s="167" t="s">
        <v>93</v>
      </c>
      <c r="D43" s="162"/>
      <c r="F43" s="25"/>
      <c r="H43" s="28"/>
      <c r="I43" s="28"/>
      <c r="J43" s="25"/>
      <c r="K43" s="28"/>
      <c r="L43" s="28"/>
    </row>
    <row r="44" spans="1:12" ht="16.5" customHeight="1">
      <c r="A44" s="149" t="s">
        <v>94</v>
      </c>
      <c r="D44" s="162"/>
      <c r="F44" s="25">
        <f>F46+F45</f>
        <v>12578025758</v>
      </c>
      <c r="H44" s="28">
        <f>H46+H45</f>
        <v>-3301407395</v>
      </c>
      <c r="I44" s="28"/>
      <c r="J44" s="25">
        <f>J46+J45</f>
        <v>24652434332</v>
      </c>
      <c r="K44" s="28"/>
      <c r="L44" s="28">
        <f>L46+L45</f>
        <v>-1488014107</v>
      </c>
    </row>
    <row r="45" spans="1:12" ht="16.5" customHeight="1">
      <c r="A45" s="149"/>
      <c r="B45" s="71"/>
      <c r="C45" s="3" t="s">
        <v>95</v>
      </c>
      <c r="D45" s="162"/>
      <c r="F45" s="25">
        <v>12641352475</v>
      </c>
      <c r="H45" s="28">
        <v>-3087832043</v>
      </c>
      <c r="I45" s="28"/>
      <c r="J45" s="25">
        <v>24652434332</v>
      </c>
      <c r="K45" s="28"/>
      <c r="L45" s="28">
        <v>-1488014107</v>
      </c>
    </row>
    <row r="46" spans="1:12" ht="16.5" customHeight="1">
      <c r="A46" s="149"/>
      <c r="B46" s="71"/>
      <c r="C46" s="3" t="s">
        <v>96</v>
      </c>
      <c r="D46" s="162"/>
      <c r="F46" s="25">
        <v>-63326717</v>
      </c>
      <c r="H46" s="28">
        <v>-213575352</v>
      </c>
      <c r="I46" s="28"/>
      <c r="J46" s="25">
        <v>0</v>
      </c>
      <c r="K46" s="28"/>
      <c r="L46" s="28">
        <v>0</v>
      </c>
    </row>
    <row r="47" spans="1:12" ht="16.5" customHeight="1">
      <c r="A47" s="149"/>
      <c r="D47" s="162"/>
      <c r="F47" s="25"/>
      <c r="H47" s="28"/>
      <c r="I47" s="28"/>
      <c r="J47" s="25"/>
      <c r="K47" s="28"/>
      <c r="L47" s="28"/>
    </row>
    <row r="48" spans="1:12" ht="16.5" customHeight="1">
      <c r="A48" s="149"/>
      <c r="B48" s="71" t="s">
        <v>328</v>
      </c>
      <c r="D48" s="5"/>
      <c r="E48" s="5"/>
      <c r="F48" s="25"/>
      <c r="H48" s="28"/>
      <c r="I48" s="28"/>
      <c r="J48" s="25"/>
      <c r="K48" s="28"/>
      <c r="L48" s="28"/>
    </row>
    <row r="49" spans="1:12" ht="16.5" customHeight="1">
      <c r="A49" s="149"/>
      <c r="B49" s="71"/>
      <c r="C49" s="3" t="s">
        <v>327</v>
      </c>
      <c r="D49" s="162">
        <v>41</v>
      </c>
      <c r="F49" s="25">
        <v>0</v>
      </c>
      <c r="H49" s="28">
        <v>0</v>
      </c>
      <c r="I49" s="28"/>
      <c r="J49" s="25">
        <v>0</v>
      </c>
      <c r="K49" s="28"/>
      <c r="L49" s="28">
        <v>637048057</v>
      </c>
    </row>
    <row r="50" spans="1:12" ht="16.5" customHeight="1">
      <c r="A50" s="167"/>
      <c r="B50" s="3" t="s">
        <v>78</v>
      </c>
      <c r="D50" s="162">
        <v>31</v>
      </c>
      <c r="F50" s="46">
        <v>425055923</v>
      </c>
      <c r="H50" s="47">
        <v>419230866</v>
      </c>
      <c r="I50" s="28"/>
      <c r="J50" s="46">
        <v>0</v>
      </c>
      <c r="K50" s="28"/>
      <c r="L50" s="47">
        <v>0</v>
      </c>
    </row>
    <row r="51" spans="1:12" ht="16.5" customHeight="1">
      <c r="A51" s="149"/>
      <c r="D51" s="162"/>
      <c r="F51" s="25"/>
      <c r="H51" s="28"/>
      <c r="I51" s="28"/>
      <c r="J51" s="25"/>
      <c r="K51" s="28"/>
      <c r="L51" s="28"/>
    </row>
    <row r="52" spans="1:12" ht="16.5" customHeight="1" thickBot="1">
      <c r="A52" s="167" t="s">
        <v>295</v>
      </c>
      <c r="D52" s="162"/>
      <c r="F52" s="83">
        <f>F44+F50+F49</f>
        <v>13003081681</v>
      </c>
      <c r="H52" s="85">
        <f>H44+H50+H49</f>
        <v>-2882176529</v>
      </c>
      <c r="I52" s="28"/>
      <c r="J52" s="83">
        <f>J44+J50+J49</f>
        <v>24652434332</v>
      </c>
      <c r="L52" s="85">
        <f>L44+L50+L49</f>
        <v>-850966050</v>
      </c>
    </row>
    <row r="53" spans="1:12" ht="16.5" customHeight="1" thickTop="1">
      <c r="A53" s="167"/>
      <c r="D53" s="162"/>
      <c r="F53" s="168"/>
      <c r="H53" s="169"/>
      <c r="I53" s="169"/>
      <c r="J53" s="168"/>
      <c r="K53" s="169"/>
      <c r="L53" s="169"/>
    </row>
    <row r="54" spans="1:12" ht="16.5" customHeight="1">
      <c r="A54" s="167"/>
      <c r="D54" s="162"/>
      <c r="F54" s="168"/>
      <c r="H54" s="169"/>
      <c r="I54" s="169"/>
      <c r="J54" s="168"/>
      <c r="K54" s="169"/>
      <c r="L54" s="169"/>
    </row>
    <row r="55" spans="1:12" ht="16.5" customHeight="1">
      <c r="A55" s="167" t="s">
        <v>332</v>
      </c>
      <c r="D55" s="162"/>
      <c r="F55" s="242"/>
      <c r="H55" s="170"/>
      <c r="I55" s="169"/>
      <c r="J55" s="242"/>
      <c r="K55" s="169"/>
      <c r="L55" s="170"/>
    </row>
    <row r="56" spans="1:12" ht="16.5" customHeight="1">
      <c r="A56" s="167"/>
      <c r="B56" s="1" t="s">
        <v>333</v>
      </c>
      <c r="D56" s="162">
        <v>36</v>
      </c>
      <c r="F56" s="242">
        <v>6.2</v>
      </c>
      <c r="H56" s="170">
        <v>-1.51</v>
      </c>
      <c r="I56" s="169"/>
      <c r="J56" s="242">
        <v>12.08</v>
      </c>
      <c r="K56" s="169"/>
      <c r="L56" s="170">
        <v>-0.73</v>
      </c>
    </row>
    <row r="57" spans="1:12" ht="16.5" customHeight="1">
      <c r="A57" s="167" t="s">
        <v>296</v>
      </c>
      <c r="D57" s="162">
        <v>36</v>
      </c>
      <c r="F57" s="242">
        <v>6.17</v>
      </c>
      <c r="G57" s="171"/>
      <c r="H57" s="170">
        <v>-1.62</v>
      </c>
      <c r="I57" s="170"/>
      <c r="J57" s="242">
        <v>12.08</v>
      </c>
      <c r="K57" s="170"/>
      <c r="L57" s="170">
        <v>-0.73</v>
      </c>
    </row>
    <row r="58" spans="1:12" ht="16.5" customHeight="1">
      <c r="A58" s="167"/>
      <c r="D58" s="162"/>
      <c r="F58" s="170"/>
      <c r="G58" s="171"/>
      <c r="H58" s="170"/>
      <c r="I58" s="170"/>
      <c r="J58" s="170"/>
      <c r="K58" s="170"/>
      <c r="L58" s="170"/>
    </row>
    <row r="59" spans="1:12" ht="6.75" customHeight="1">
      <c r="A59" s="167"/>
      <c r="D59" s="162"/>
      <c r="F59" s="170"/>
      <c r="G59" s="171"/>
      <c r="H59" s="170"/>
      <c r="I59" s="170"/>
      <c r="J59" s="170"/>
      <c r="K59" s="170"/>
      <c r="L59" s="170"/>
    </row>
    <row r="60" spans="1:12" ht="22" customHeight="1">
      <c r="A60" s="8" t="str">
        <f>'EN 6-8'!A180</f>
        <v xml:space="preserve">The accompanying notes are an integral part of these consolidated and separate financial statements. </v>
      </c>
      <c r="B60" s="8"/>
      <c r="C60" s="8"/>
      <c r="D60" s="7"/>
      <c r="E60" s="8"/>
      <c r="F60" s="159"/>
      <c r="G60" s="159"/>
      <c r="H60" s="159"/>
      <c r="I60" s="159"/>
      <c r="J60" s="159"/>
      <c r="K60" s="159"/>
      <c r="L60" s="159"/>
    </row>
    <row r="61" spans="1:12" ht="16.5" customHeight="1">
      <c r="A61" s="1" t="str">
        <f>A1</f>
        <v>Thai Oil Public Company Limited</v>
      </c>
      <c r="B61" s="1"/>
      <c r="C61" s="1"/>
      <c r="L61" s="158"/>
    </row>
    <row r="62" spans="1:12" ht="16.5" customHeight="1">
      <c r="A62" s="1" t="s">
        <v>97</v>
      </c>
      <c r="B62" s="1"/>
      <c r="C62" s="1"/>
    </row>
    <row r="63" spans="1:12" ht="16.5" customHeight="1">
      <c r="A63" s="6" t="str">
        <f>A3</f>
        <v>For the year ended 31 December 2021</v>
      </c>
      <c r="B63" s="6"/>
      <c r="C63" s="6"/>
      <c r="D63" s="7"/>
      <c r="E63" s="8"/>
      <c r="F63" s="159"/>
      <c r="G63" s="159"/>
      <c r="H63" s="159"/>
      <c r="I63" s="159"/>
      <c r="J63" s="159"/>
      <c r="K63" s="159"/>
      <c r="L63" s="159"/>
    </row>
    <row r="64" spans="1:12" ht="16.5" customHeight="1">
      <c r="A64" s="1"/>
      <c r="B64" s="1"/>
      <c r="C64" s="1"/>
    </row>
    <row r="65" spans="1:12" ht="16.5" customHeight="1">
      <c r="A65" s="1"/>
      <c r="B65" s="1"/>
      <c r="C65" s="1"/>
    </row>
    <row r="66" spans="1:12" ht="16.5" customHeight="1">
      <c r="F66" s="378" t="s">
        <v>19</v>
      </c>
      <c r="G66" s="378"/>
      <c r="H66" s="378"/>
      <c r="I66" s="2"/>
      <c r="J66" s="378" t="s">
        <v>20</v>
      </c>
      <c r="K66" s="378"/>
      <c r="L66" s="378"/>
    </row>
    <row r="67" spans="1:12" ht="16.5" customHeight="1">
      <c r="A67" s="5"/>
      <c r="D67" s="11"/>
      <c r="E67" s="1"/>
      <c r="F67" s="379" t="s">
        <v>292</v>
      </c>
      <c r="G67" s="379"/>
      <c r="H67" s="379"/>
      <c r="I67" s="10"/>
      <c r="J67" s="379" t="s">
        <v>292</v>
      </c>
      <c r="K67" s="379"/>
      <c r="L67" s="379"/>
    </row>
    <row r="68" spans="1:12" ht="16.5" customHeight="1">
      <c r="E68" s="1"/>
      <c r="F68" s="12">
        <v>2021</v>
      </c>
      <c r="G68" s="12"/>
      <c r="H68" s="12">
        <v>2020</v>
      </c>
      <c r="I68" s="158"/>
      <c r="J68" s="12">
        <v>2021</v>
      </c>
      <c r="K68" s="12"/>
      <c r="L68" s="12">
        <v>2020</v>
      </c>
    </row>
    <row r="69" spans="1:12" ht="16.5" customHeight="1">
      <c r="E69" s="1"/>
      <c r="F69" s="12"/>
      <c r="G69" s="12"/>
      <c r="H69" s="12" t="s">
        <v>219</v>
      </c>
      <c r="I69" s="158"/>
      <c r="J69" s="12"/>
      <c r="K69" s="12"/>
      <c r="L69" s="12" t="s">
        <v>204</v>
      </c>
    </row>
    <row r="70" spans="1:12" ht="16.5" customHeight="1">
      <c r="D70" s="370" t="s">
        <v>259</v>
      </c>
      <c r="E70" s="1"/>
      <c r="F70" s="160" t="s">
        <v>290</v>
      </c>
      <c r="G70" s="158"/>
      <c r="H70" s="160" t="s">
        <v>290</v>
      </c>
      <c r="I70" s="158"/>
      <c r="J70" s="160" t="s">
        <v>290</v>
      </c>
      <c r="K70" s="158"/>
      <c r="L70" s="160" t="s">
        <v>290</v>
      </c>
    </row>
    <row r="71" spans="1:12" ht="16.5" customHeight="1">
      <c r="F71" s="38"/>
      <c r="J71" s="38"/>
    </row>
    <row r="72" spans="1:12" ht="16.5" customHeight="1">
      <c r="A72" s="14" t="s">
        <v>295</v>
      </c>
      <c r="F72" s="25">
        <f>F52</f>
        <v>13003081681</v>
      </c>
      <c r="G72" s="169"/>
      <c r="H72" s="28">
        <f>H52</f>
        <v>-2882176529</v>
      </c>
      <c r="I72" s="28"/>
      <c r="J72" s="25">
        <f>J52</f>
        <v>24652434332</v>
      </c>
      <c r="K72" s="28"/>
      <c r="L72" s="28">
        <f>L52</f>
        <v>-850966050</v>
      </c>
    </row>
    <row r="73" spans="1:12" ht="16.5" customHeight="1">
      <c r="A73" s="14"/>
      <c r="F73" s="25"/>
      <c r="G73" s="169"/>
      <c r="H73" s="28"/>
      <c r="I73" s="28"/>
      <c r="J73" s="25"/>
      <c r="K73" s="28"/>
      <c r="L73" s="28"/>
    </row>
    <row r="74" spans="1:12" ht="16.5" customHeight="1">
      <c r="A74" s="148" t="s">
        <v>98</v>
      </c>
      <c r="F74" s="168"/>
      <c r="G74" s="169"/>
      <c r="H74" s="169"/>
      <c r="I74" s="169"/>
      <c r="J74" s="168"/>
      <c r="K74" s="169"/>
      <c r="L74" s="169"/>
    </row>
    <row r="75" spans="1:12" ht="16.5" customHeight="1">
      <c r="A75" s="148" t="s">
        <v>282</v>
      </c>
      <c r="F75" s="168"/>
      <c r="G75" s="169"/>
      <c r="H75" s="169"/>
      <c r="I75" s="169"/>
      <c r="J75" s="168"/>
      <c r="K75" s="169"/>
      <c r="L75" s="169"/>
    </row>
    <row r="76" spans="1:12" ht="16.5" customHeight="1">
      <c r="A76" s="5"/>
      <c r="B76" s="14" t="s">
        <v>103</v>
      </c>
      <c r="F76" s="168"/>
      <c r="G76" s="169"/>
      <c r="H76" s="169"/>
      <c r="I76" s="169"/>
      <c r="J76" s="168"/>
      <c r="K76" s="169"/>
      <c r="L76" s="169"/>
    </row>
    <row r="77" spans="1:12" ht="16.5" customHeight="1">
      <c r="A77" s="3" t="s">
        <v>99</v>
      </c>
      <c r="D77" s="2">
        <v>7</v>
      </c>
      <c r="F77" s="25">
        <v>-1266739476</v>
      </c>
      <c r="G77" s="28"/>
      <c r="H77" s="28">
        <v>-654238634</v>
      </c>
      <c r="I77" s="28"/>
      <c r="J77" s="25">
        <v>-1440907790</v>
      </c>
      <c r="K77" s="28"/>
      <c r="L77" s="28">
        <v>-557330168</v>
      </c>
    </row>
    <row r="78" spans="1:12" ht="16.5" customHeight="1">
      <c r="A78" s="3" t="s">
        <v>100</v>
      </c>
      <c r="D78" s="2">
        <v>7</v>
      </c>
      <c r="F78" s="25">
        <v>-494497396</v>
      </c>
      <c r="G78" s="28"/>
      <c r="H78" s="28">
        <v>355246746</v>
      </c>
      <c r="I78" s="28"/>
      <c r="J78" s="25">
        <v>-494497396</v>
      </c>
      <c r="K78" s="28"/>
      <c r="L78" s="28">
        <v>355246746</v>
      </c>
    </row>
    <row r="79" spans="1:12" ht="16.5" customHeight="1">
      <c r="A79" s="3" t="s">
        <v>329</v>
      </c>
      <c r="F79" s="25"/>
      <c r="G79" s="28"/>
      <c r="H79" s="28"/>
      <c r="I79" s="28"/>
      <c r="J79" s="25"/>
      <c r="K79" s="28"/>
      <c r="L79" s="28"/>
    </row>
    <row r="80" spans="1:12" ht="16.5" customHeight="1">
      <c r="B80" s="3" t="s">
        <v>294</v>
      </c>
      <c r="F80" s="25">
        <v>717216507</v>
      </c>
      <c r="G80" s="28"/>
      <c r="H80" s="28">
        <v>150206336</v>
      </c>
      <c r="I80" s="28"/>
      <c r="J80" s="25">
        <v>0</v>
      </c>
      <c r="K80" s="28"/>
      <c r="L80" s="28">
        <v>0</v>
      </c>
    </row>
    <row r="81" spans="1:12" ht="16.5" customHeight="1">
      <c r="A81" s="164" t="s">
        <v>232</v>
      </c>
      <c r="F81" s="25"/>
      <c r="G81" s="28"/>
      <c r="H81" s="28"/>
      <c r="I81" s="28"/>
      <c r="J81" s="25"/>
      <c r="K81" s="28"/>
      <c r="L81" s="28"/>
    </row>
    <row r="82" spans="1:12" ht="16.5" customHeight="1">
      <c r="A82" s="164"/>
      <c r="B82" s="3" t="s">
        <v>286</v>
      </c>
      <c r="F82" s="25"/>
      <c r="G82" s="28"/>
      <c r="H82" s="28"/>
      <c r="I82" s="28"/>
      <c r="J82" s="25"/>
      <c r="K82" s="28"/>
      <c r="L82" s="28"/>
    </row>
    <row r="83" spans="1:12" ht="16.5" customHeight="1">
      <c r="A83" s="164"/>
      <c r="B83" s="3" t="s">
        <v>285</v>
      </c>
      <c r="C83" s="5"/>
      <c r="D83" s="2">
        <v>17</v>
      </c>
      <c r="F83" s="46">
        <v>40258528</v>
      </c>
      <c r="G83" s="28"/>
      <c r="H83" s="47">
        <v>-5742643</v>
      </c>
      <c r="I83" s="28"/>
      <c r="J83" s="46">
        <v>0</v>
      </c>
      <c r="K83" s="28"/>
      <c r="L83" s="47">
        <v>11194290</v>
      </c>
    </row>
    <row r="84" spans="1:12" ht="16.5" customHeight="1">
      <c r="A84" s="5"/>
      <c r="F84" s="25"/>
      <c r="G84" s="28"/>
      <c r="H84" s="28"/>
      <c r="I84" s="28"/>
      <c r="J84" s="25"/>
      <c r="K84" s="28"/>
      <c r="L84" s="28"/>
    </row>
    <row r="85" spans="1:12" ht="16.5" customHeight="1">
      <c r="A85" s="166" t="s">
        <v>101</v>
      </c>
      <c r="F85" s="25"/>
      <c r="G85" s="28"/>
      <c r="H85" s="28"/>
      <c r="I85" s="28"/>
      <c r="J85" s="25"/>
      <c r="K85" s="28"/>
      <c r="L85" s="28"/>
    </row>
    <row r="86" spans="1:12" ht="16.5" customHeight="1">
      <c r="A86" s="5" t="s">
        <v>102</v>
      </c>
      <c r="B86" s="14" t="s">
        <v>103</v>
      </c>
      <c r="F86" s="46">
        <f>SUM(F77:F83)</f>
        <v>-1003761837</v>
      </c>
      <c r="G86" s="28"/>
      <c r="H86" s="47">
        <f>SUM(H77:H83)</f>
        <v>-154528195</v>
      </c>
      <c r="I86" s="28"/>
      <c r="J86" s="46">
        <f>SUM(J77:J83)</f>
        <v>-1935405186</v>
      </c>
      <c r="K86" s="28"/>
      <c r="L86" s="47">
        <f>SUM(L77:L83)</f>
        <v>-190889132</v>
      </c>
    </row>
    <row r="87" spans="1:12" ht="16.5" customHeight="1">
      <c r="A87" s="17"/>
      <c r="F87" s="25"/>
      <c r="G87" s="28"/>
      <c r="H87" s="28"/>
      <c r="I87" s="28"/>
      <c r="J87" s="25"/>
      <c r="K87" s="28"/>
      <c r="L87" s="28"/>
    </row>
    <row r="88" spans="1:12" ht="16.5" customHeight="1">
      <c r="A88" s="148" t="s">
        <v>104</v>
      </c>
      <c r="F88" s="168"/>
      <c r="G88" s="169"/>
      <c r="H88" s="169"/>
      <c r="I88" s="169"/>
      <c r="J88" s="168"/>
      <c r="K88" s="169"/>
      <c r="L88" s="169"/>
    </row>
    <row r="89" spans="1:12" ht="16.5" customHeight="1">
      <c r="A89" s="11" t="s">
        <v>102</v>
      </c>
      <c r="B89" s="14" t="s">
        <v>103</v>
      </c>
      <c r="C89" s="1"/>
      <c r="F89" s="168"/>
      <c r="G89" s="169"/>
      <c r="H89" s="169"/>
      <c r="I89" s="169"/>
      <c r="J89" s="168"/>
      <c r="K89" s="169"/>
      <c r="L89" s="28"/>
    </row>
    <row r="90" spans="1:12" ht="16.5" customHeight="1">
      <c r="A90" s="178" t="s">
        <v>334</v>
      </c>
      <c r="B90" s="191"/>
      <c r="C90" s="189"/>
      <c r="F90" s="25"/>
      <c r="G90" s="169"/>
      <c r="H90" s="28"/>
      <c r="I90" s="169"/>
      <c r="J90" s="25"/>
      <c r="K90" s="169"/>
      <c r="L90" s="28"/>
    </row>
    <row r="91" spans="1:12" ht="16.5" customHeight="1">
      <c r="A91" s="178"/>
      <c r="B91" s="181" t="s">
        <v>335</v>
      </c>
      <c r="C91" s="189"/>
      <c r="F91" s="25">
        <v>-60986103</v>
      </c>
      <c r="G91" s="169"/>
      <c r="H91" s="28">
        <v>0</v>
      </c>
      <c r="I91" s="169"/>
      <c r="J91" s="25">
        <v>0</v>
      </c>
      <c r="K91" s="169"/>
      <c r="L91" s="28">
        <v>0</v>
      </c>
    </row>
    <row r="92" spans="1:12" ht="16.5" customHeight="1">
      <c r="A92" s="3" t="s">
        <v>203</v>
      </c>
      <c r="F92" s="25"/>
      <c r="G92" s="28"/>
      <c r="H92" s="28"/>
      <c r="I92" s="28"/>
      <c r="J92" s="25"/>
      <c r="K92" s="28"/>
      <c r="L92" s="28"/>
    </row>
    <row r="93" spans="1:12" ht="16.5" customHeight="1">
      <c r="A93" s="172"/>
      <c r="B93" s="3" t="s">
        <v>105</v>
      </c>
      <c r="C93" s="172"/>
      <c r="F93" s="25">
        <v>0</v>
      </c>
      <c r="G93" s="28"/>
      <c r="H93" s="28">
        <v>-39764087</v>
      </c>
      <c r="I93" s="28"/>
      <c r="J93" s="25">
        <v>0</v>
      </c>
      <c r="K93" s="28"/>
      <c r="L93" s="28">
        <v>29078698</v>
      </c>
    </row>
    <row r="94" spans="1:12" ht="16.5" customHeight="1">
      <c r="A94" s="164" t="s">
        <v>232</v>
      </c>
      <c r="F94" s="168"/>
      <c r="G94" s="169"/>
      <c r="H94" s="169"/>
      <c r="I94" s="169"/>
      <c r="J94" s="168"/>
      <c r="K94" s="5"/>
      <c r="L94" s="169"/>
    </row>
    <row r="95" spans="1:12" ht="16.5" customHeight="1">
      <c r="A95" s="164"/>
      <c r="B95" s="3" t="s">
        <v>286</v>
      </c>
      <c r="F95" s="168"/>
      <c r="G95" s="169"/>
      <c r="H95" s="169"/>
      <c r="I95" s="169"/>
      <c r="J95" s="168"/>
      <c r="K95" s="5"/>
      <c r="L95" s="169"/>
    </row>
    <row r="96" spans="1:12" ht="16.5" customHeight="1">
      <c r="A96" s="164"/>
      <c r="B96" s="17" t="s">
        <v>285</v>
      </c>
      <c r="D96" s="2">
        <v>17</v>
      </c>
      <c r="F96" s="46">
        <v>434238683</v>
      </c>
      <c r="G96" s="28"/>
      <c r="H96" s="47">
        <v>-43274598</v>
      </c>
      <c r="I96" s="28"/>
      <c r="J96" s="46">
        <v>0</v>
      </c>
      <c r="K96" s="28"/>
      <c r="L96" s="47">
        <v>-31305270</v>
      </c>
    </row>
    <row r="97" spans="1:12" ht="16.5" customHeight="1">
      <c r="A97" s="164"/>
      <c r="F97" s="25"/>
      <c r="G97" s="28"/>
      <c r="H97" s="28"/>
      <c r="I97" s="28"/>
      <c r="J97" s="25"/>
      <c r="K97" s="28"/>
      <c r="L97" s="28"/>
    </row>
    <row r="98" spans="1:12" ht="16.5" customHeight="1">
      <c r="A98" s="166" t="s">
        <v>106</v>
      </c>
      <c r="F98" s="25"/>
      <c r="G98" s="28"/>
      <c r="H98" s="28"/>
      <c r="I98" s="28"/>
      <c r="J98" s="25"/>
      <c r="K98" s="28"/>
      <c r="L98" s="28"/>
    </row>
    <row r="99" spans="1:12" ht="16.5" customHeight="1">
      <c r="A99" s="5" t="s">
        <v>102</v>
      </c>
      <c r="B99" s="14" t="s">
        <v>103</v>
      </c>
      <c r="F99" s="46">
        <f>SUM(F91:F96)</f>
        <v>373252580</v>
      </c>
      <c r="G99" s="28"/>
      <c r="H99" s="47">
        <f>SUM(H91:H96)</f>
        <v>-83038685</v>
      </c>
      <c r="I99" s="28"/>
      <c r="J99" s="46">
        <f>SUM(J91:J96)</f>
        <v>0</v>
      </c>
      <c r="K99" s="28"/>
      <c r="L99" s="47">
        <f>SUM(L91:L96)</f>
        <v>-2226572</v>
      </c>
    </row>
    <row r="100" spans="1:12" ht="16.5" customHeight="1">
      <c r="A100" s="33"/>
      <c r="F100" s="25"/>
      <c r="G100" s="28"/>
      <c r="H100" s="28"/>
      <c r="I100" s="28"/>
      <c r="J100" s="25"/>
      <c r="K100" s="28"/>
      <c r="L100" s="28"/>
    </row>
    <row r="101" spans="1:12" ht="16.5" customHeight="1">
      <c r="A101" s="148" t="s">
        <v>349</v>
      </c>
      <c r="F101" s="25"/>
      <c r="G101" s="28"/>
      <c r="H101" s="28"/>
      <c r="I101" s="28"/>
      <c r="J101" s="25"/>
      <c r="K101" s="28"/>
      <c r="L101" s="28"/>
    </row>
    <row r="102" spans="1:12" ht="16.5" customHeight="1">
      <c r="A102" s="5" t="s">
        <v>107</v>
      </c>
      <c r="B102" s="173" t="s">
        <v>236</v>
      </c>
      <c r="F102" s="25">
        <f>F99+F86</f>
        <v>-630509257</v>
      </c>
      <c r="G102" s="28"/>
      <c r="H102" s="28">
        <f>H99+H86</f>
        <v>-237566880</v>
      </c>
      <c r="I102" s="28"/>
      <c r="J102" s="25">
        <f>J99+J86</f>
        <v>-1935405186</v>
      </c>
      <c r="K102" s="28"/>
      <c r="L102" s="28">
        <f>L99+L86</f>
        <v>-193115704</v>
      </c>
    </row>
    <row r="103" spans="1:12" ht="16.5" customHeight="1">
      <c r="A103" s="5" t="s">
        <v>297</v>
      </c>
      <c r="B103" s="173"/>
      <c r="F103" s="25"/>
      <c r="G103" s="28"/>
      <c r="H103" s="28"/>
      <c r="I103" s="28"/>
      <c r="J103" s="25"/>
      <c r="K103" s="28"/>
      <c r="L103" s="28"/>
    </row>
    <row r="104" spans="1:12" ht="16.5" customHeight="1">
      <c r="A104" s="5"/>
      <c r="B104" s="135" t="s">
        <v>235</v>
      </c>
      <c r="F104" s="46">
        <v>23746716</v>
      </c>
      <c r="G104" s="28"/>
      <c r="H104" s="47">
        <v>12204820</v>
      </c>
      <c r="I104" s="28"/>
      <c r="J104" s="46">
        <v>0</v>
      </c>
      <c r="K104" s="28"/>
      <c r="L104" s="47">
        <v>0</v>
      </c>
    </row>
    <row r="105" spans="1:12" ht="16.5" customHeight="1">
      <c r="A105" s="14"/>
      <c r="F105" s="25"/>
      <c r="G105" s="28"/>
      <c r="H105" s="28"/>
      <c r="I105" s="28"/>
      <c r="J105" s="25"/>
      <c r="K105" s="28"/>
      <c r="L105" s="28"/>
    </row>
    <row r="106" spans="1:12" ht="16.5" customHeight="1" thickBot="1">
      <c r="A106" s="148" t="s">
        <v>298</v>
      </c>
      <c r="F106" s="83">
        <f>SUM(F72,F104,F102)</f>
        <v>12396319140</v>
      </c>
      <c r="G106" s="28"/>
      <c r="H106" s="85">
        <f>SUM(H72,H104,H102)</f>
        <v>-3107538589</v>
      </c>
      <c r="I106" s="28"/>
      <c r="J106" s="83">
        <f>SUM(J72,J104,J102)</f>
        <v>22717029146</v>
      </c>
      <c r="K106" s="28"/>
      <c r="L106" s="85">
        <f>SUM(L72,L102)</f>
        <v>-1044081754</v>
      </c>
    </row>
    <row r="107" spans="1:12" ht="16.5" customHeight="1" thickTop="1">
      <c r="A107" s="148"/>
      <c r="B107" s="1"/>
      <c r="F107" s="25"/>
      <c r="J107" s="25"/>
    </row>
    <row r="108" spans="1:12" ht="16.5" customHeight="1">
      <c r="A108" s="148" t="s">
        <v>255</v>
      </c>
      <c r="F108" s="25"/>
      <c r="G108" s="28"/>
      <c r="H108" s="28"/>
      <c r="I108" s="28"/>
      <c r="J108" s="25"/>
      <c r="K108" s="28"/>
      <c r="L108" s="28"/>
    </row>
    <row r="109" spans="1:12" ht="16.5" customHeight="1">
      <c r="B109" s="71" t="s">
        <v>108</v>
      </c>
      <c r="F109" s="25">
        <f>F110+F111</f>
        <v>11973528793</v>
      </c>
      <c r="G109" s="5"/>
      <c r="H109" s="28">
        <f>H110+H111</f>
        <v>-3519383408</v>
      </c>
      <c r="I109" s="28"/>
      <c r="J109" s="25">
        <f>J110+J111</f>
        <v>22717029146</v>
      </c>
      <c r="K109" s="28"/>
      <c r="L109" s="28">
        <f>L110+L111</f>
        <v>-1661018831</v>
      </c>
    </row>
    <row r="110" spans="1:12" ht="16.5" customHeight="1">
      <c r="B110" s="71"/>
      <c r="C110" s="3" t="s">
        <v>95</v>
      </c>
      <c r="F110" s="25">
        <v>12013108794</v>
      </c>
      <c r="G110" s="5"/>
      <c r="H110" s="28">
        <v>-3318012876</v>
      </c>
      <c r="I110" s="28"/>
      <c r="J110" s="25">
        <v>22717029146</v>
      </c>
      <c r="K110" s="28"/>
      <c r="L110" s="28">
        <v>-1661018831</v>
      </c>
    </row>
    <row r="111" spans="1:12" ht="16.5" customHeight="1">
      <c r="B111" s="71"/>
      <c r="C111" s="3" t="s">
        <v>96</v>
      </c>
      <c r="F111" s="236">
        <v>-39580001</v>
      </c>
      <c r="G111" s="5"/>
      <c r="H111" s="28">
        <v>-201370532</v>
      </c>
      <c r="I111" s="28"/>
      <c r="J111" s="25">
        <v>0</v>
      </c>
      <c r="K111" s="28"/>
      <c r="L111" s="28">
        <v>0</v>
      </c>
    </row>
    <row r="112" spans="1:12" ht="16.5" customHeight="1">
      <c r="A112" s="149"/>
      <c r="D112" s="162"/>
      <c r="F112" s="25"/>
      <c r="H112" s="28"/>
      <c r="I112" s="28"/>
      <c r="J112" s="25"/>
      <c r="K112" s="28"/>
      <c r="L112" s="28"/>
    </row>
    <row r="113" spans="1:12" ht="16.5" customHeight="1">
      <c r="B113" s="71" t="s">
        <v>328</v>
      </c>
      <c r="D113" s="5"/>
      <c r="E113" s="5"/>
      <c r="F113" s="25"/>
      <c r="H113" s="28"/>
      <c r="I113" s="28"/>
      <c r="J113" s="25"/>
      <c r="K113" s="28"/>
      <c r="L113" s="28"/>
    </row>
    <row r="114" spans="1:12" ht="16.5" customHeight="1">
      <c r="B114" s="71"/>
      <c r="C114" s="3" t="s">
        <v>327</v>
      </c>
      <c r="D114" s="2">
        <v>41</v>
      </c>
      <c r="F114" s="25">
        <v>0</v>
      </c>
      <c r="G114" s="5"/>
      <c r="H114" s="28">
        <v>0</v>
      </c>
      <c r="I114" s="28"/>
      <c r="J114" s="25">
        <v>0</v>
      </c>
      <c r="K114" s="28"/>
      <c r="L114" s="28">
        <v>616937077</v>
      </c>
    </row>
    <row r="115" spans="1:12" ht="16.5" customHeight="1">
      <c r="B115" s="3" t="s">
        <v>78</v>
      </c>
      <c r="D115" s="2">
        <v>31</v>
      </c>
      <c r="F115" s="46">
        <v>422790347</v>
      </c>
      <c r="G115" s="169"/>
      <c r="H115" s="362">
        <v>411844819</v>
      </c>
      <c r="I115" s="169"/>
      <c r="J115" s="46">
        <v>0</v>
      </c>
      <c r="K115" s="169"/>
      <c r="L115" s="47">
        <v>0</v>
      </c>
    </row>
    <row r="116" spans="1:12" ht="16.5" customHeight="1">
      <c r="A116" s="17"/>
      <c r="F116" s="25"/>
      <c r="G116" s="28"/>
      <c r="H116" s="28"/>
      <c r="I116" s="28"/>
      <c r="J116" s="25"/>
      <c r="K116" s="28"/>
      <c r="L116" s="28"/>
    </row>
    <row r="117" spans="1:12" ht="16.5" customHeight="1" thickBot="1">
      <c r="A117" s="166" t="s">
        <v>298</v>
      </c>
      <c r="F117" s="83">
        <f>F109+F114+F115</f>
        <v>12396319140</v>
      </c>
      <c r="G117" s="28"/>
      <c r="H117" s="85">
        <f>H109+H114+H115</f>
        <v>-3107538589</v>
      </c>
      <c r="I117" s="28"/>
      <c r="J117" s="83">
        <f>J109+J114+J115</f>
        <v>22717029146</v>
      </c>
      <c r="K117" s="28"/>
      <c r="L117" s="85">
        <f>L109+L114+L115</f>
        <v>-1044081754</v>
      </c>
    </row>
    <row r="118" spans="1:12" ht="16.5" customHeight="1" thickTop="1">
      <c r="A118" s="166"/>
      <c r="F118" s="28"/>
      <c r="G118" s="28"/>
      <c r="H118" s="28"/>
      <c r="I118" s="28"/>
      <c r="J118" s="28"/>
      <c r="K118" s="28"/>
      <c r="L118" s="28"/>
    </row>
    <row r="119" spans="1:12" ht="6.75" customHeight="1">
      <c r="A119" s="166"/>
      <c r="F119" s="28"/>
      <c r="G119" s="28"/>
      <c r="H119" s="28"/>
      <c r="I119" s="28"/>
      <c r="J119" s="28"/>
      <c r="K119" s="28"/>
      <c r="L119" s="28"/>
    </row>
    <row r="120" spans="1:12" ht="22" customHeight="1">
      <c r="A120" s="8" t="str">
        <f>A60</f>
        <v xml:space="preserve">The accompanying notes are an integral part of these consolidated and separate financial statements. </v>
      </c>
      <c r="B120" s="8"/>
      <c r="C120" s="8"/>
      <c r="D120" s="7"/>
      <c r="E120" s="8"/>
      <c r="F120" s="159"/>
      <c r="G120" s="159"/>
      <c r="H120" s="159"/>
      <c r="I120" s="159"/>
      <c r="J120" s="159"/>
      <c r="K120" s="159"/>
      <c r="L120" s="159"/>
    </row>
    <row r="121" spans="1:12" ht="16.5" customHeight="1">
      <c r="A121" s="1"/>
      <c r="B121" s="1"/>
      <c r="C121" s="1"/>
      <c r="L121" s="158"/>
    </row>
    <row r="122" spans="1:12" ht="16.5" customHeight="1">
      <c r="A122" s="166"/>
      <c r="F122" s="28"/>
      <c r="G122" s="28"/>
      <c r="H122" s="28"/>
      <c r="I122" s="28"/>
      <c r="J122" s="28"/>
      <c r="K122" s="28"/>
      <c r="L122" s="28"/>
    </row>
    <row r="123" spans="1:12" ht="16.5" customHeight="1">
      <c r="A123" s="166"/>
      <c r="F123" s="28"/>
      <c r="G123" s="28"/>
      <c r="H123" s="28"/>
      <c r="I123" s="28"/>
      <c r="J123" s="28"/>
      <c r="K123" s="28"/>
      <c r="L123" s="28"/>
    </row>
    <row r="124" spans="1:12" ht="16.5" customHeight="1">
      <c r="A124" s="166"/>
      <c r="F124" s="28"/>
      <c r="G124" s="28"/>
      <c r="H124" s="28"/>
      <c r="I124" s="28"/>
      <c r="J124" s="28"/>
      <c r="K124" s="28"/>
      <c r="L124" s="28"/>
    </row>
    <row r="125" spans="1:12" ht="16.5" customHeight="1">
      <c r="A125" s="166"/>
      <c r="F125" s="28"/>
      <c r="G125" s="28"/>
      <c r="H125" s="28"/>
      <c r="I125" s="28"/>
      <c r="J125" s="28"/>
      <c r="K125" s="28"/>
      <c r="L125" s="28"/>
    </row>
    <row r="126" spans="1:12" ht="16.5" customHeight="1">
      <c r="A126" s="166"/>
      <c r="F126" s="28"/>
      <c r="G126" s="28"/>
      <c r="H126" s="28"/>
      <c r="I126" s="28"/>
      <c r="J126" s="28"/>
      <c r="K126" s="28"/>
      <c r="L126" s="28"/>
    </row>
    <row r="127" spans="1:12" ht="16.5" customHeight="1">
      <c r="A127" s="166"/>
      <c r="F127" s="28"/>
      <c r="G127" s="28"/>
      <c r="H127" s="28"/>
      <c r="I127" s="28"/>
      <c r="J127" s="28"/>
      <c r="K127" s="28"/>
      <c r="L127" s="28"/>
    </row>
    <row r="128" spans="1:12" ht="16.5" customHeight="1">
      <c r="A128" s="166"/>
      <c r="F128" s="28"/>
      <c r="G128" s="28"/>
      <c r="H128" s="28"/>
      <c r="I128" s="28"/>
      <c r="J128" s="28"/>
      <c r="K128" s="28"/>
      <c r="L128" s="28"/>
    </row>
    <row r="129" spans="1:12" ht="16.5" customHeight="1">
      <c r="A129" s="166"/>
      <c r="F129" s="28"/>
      <c r="G129" s="28"/>
      <c r="H129" s="28"/>
      <c r="I129" s="28"/>
      <c r="J129" s="28"/>
      <c r="K129" s="28"/>
      <c r="L129" s="28"/>
    </row>
    <row r="130" spans="1:12" ht="16.5" customHeight="1">
      <c r="A130" s="166"/>
      <c r="F130" s="28"/>
      <c r="G130" s="28"/>
      <c r="H130" s="28"/>
      <c r="I130" s="28"/>
      <c r="J130" s="28"/>
      <c r="K130" s="28"/>
      <c r="L130" s="28"/>
    </row>
    <row r="131" spans="1:12" ht="16.5" customHeight="1">
      <c r="A131" s="166"/>
      <c r="F131" s="28"/>
      <c r="G131" s="28"/>
      <c r="H131" s="28"/>
      <c r="I131" s="28"/>
      <c r="J131" s="28"/>
      <c r="K131" s="28"/>
      <c r="L131" s="28"/>
    </row>
    <row r="132" spans="1:12" ht="16.5" customHeight="1">
      <c r="A132" s="166"/>
      <c r="F132" s="28"/>
      <c r="G132" s="28"/>
      <c r="H132" s="28"/>
      <c r="I132" s="28"/>
      <c r="J132" s="28"/>
      <c r="K132" s="28"/>
      <c r="L132" s="28"/>
    </row>
    <row r="133" spans="1:12" ht="16.5" customHeight="1">
      <c r="A133" s="166"/>
      <c r="F133" s="28"/>
      <c r="G133" s="28"/>
      <c r="H133" s="28"/>
      <c r="I133" s="28"/>
      <c r="J133" s="28"/>
      <c r="K133" s="28"/>
      <c r="L133" s="28"/>
    </row>
    <row r="134" spans="1:12" ht="16.5" customHeight="1">
      <c r="A134" s="166"/>
      <c r="F134" s="28"/>
      <c r="G134" s="28"/>
      <c r="H134" s="28"/>
      <c r="I134" s="28"/>
      <c r="J134" s="28"/>
      <c r="K134" s="28"/>
      <c r="L134" s="28"/>
    </row>
    <row r="135" spans="1:12" ht="16.5" customHeight="1">
      <c r="A135" s="166"/>
      <c r="F135" s="28"/>
      <c r="G135" s="28"/>
      <c r="H135" s="28"/>
      <c r="I135" s="28"/>
      <c r="J135" s="28"/>
      <c r="K135" s="28"/>
      <c r="L135" s="28"/>
    </row>
    <row r="136" spans="1:12" ht="16.5" customHeight="1">
      <c r="A136" s="166"/>
      <c r="F136" s="28"/>
      <c r="G136" s="28"/>
      <c r="H136" s="28"/>
      <c r="I136" s="28"/>
      <c r="J136" s="28"/>
      <c r="K136" s="28"/>
      <c r="L136" s="28"/>
    </row>
    <row r="137" spans="1:12" ht="16.5" customHeight="1">
      <c r="A137" s="166"/>
      <c r="C137" s="5"/>
      <c r="F137" s="28"/>
      <c r="G137" s="28"/>
      <c r="H137" s="28"/>
      <c r="I137" s="28"/>
      <c r="J137" s="28"/>
      <c r="K137" s="28"/>
      <c r="L137" s="28"/>
    </row>
    <row r="138" spans="1:12" ht="16.5" customHeight="1">
      <c r="A138" s="166"/>
      <c r="F138" s="28"/>
      <c r="G138" s="28"/>
      <c r="H138" s="28"/>
      <c r="I138" s="28"/>
      <c r="J138" s="28"/>
      <c r="K138" s="28"/>
      <c r="L138" s="28"/>
    </row>
    <row r="139" spans="1:12" ht="16.5" customHeight="1">
      <c r="A139" s="166"/>
      <c r="F139" s="28"/>
      <c r="G139" s="28"/>
      <c r="H139" s="28"/>
      <c r="I139" s="28"/>
      <c r="J139" s="28"/>
      <c r="K139" s="28"/>
      <c r="L139" s="28"/>
    </row>
    <row r="140" spans="1:12" ht="16.5" customHeight="1">
      <c r="A140" s="166"/>
      <c r="F140" s="28"/>
      <c r="G140" s="28"/>
      <c r="H140" s="28"/>
      <c r="I140" s="28"/>
      <c r="J140" s="28"/>
      <c r="K140" s="28"/>
      <c r="L140" s="28"/>
    </row>
    <row r="141" spans="1:12" ht="16.5" customHeight="1">
      <c r="A141" s="166"/>
      <c r="F141" s="28"/>
      <c r="G141" s="28"/>
      <c r="H141" s="28"/>
      <c r="I141" s="28"/>
      <c r="J141" s="28"/>
      <c r="K141" s="28"/>
      <c r="L141" s="28"/>
    </row>
    <row r="142" spans="1:12" ht="16.5" customHeight="1">
      <c r="A142" s="166"/>
      <c r="F142" s="28"/>
      <c r="G142" s="28"/>
      <c r="H142" s="28"/>
      <c r="I142" s="28"/>
      <c r="J142" s="28"/>
      <c r="K142" s="28"/>
      <c r="L142" s="28"/>
    </row>
    <row r="143" spans="1:12" ht="16.5" customHeight="1">
      <c r="A143" s="166"/>
      <c r="F143" s="28"/>
      <c r="G143" s="28"/>
      <c r="H143" s="28"/>
      <c r="I143" s="28"/>
      <c r="J143" s="28"/>
      <c r="K143" s="28"/>
      <c r="L143" s="28"/>
    </row>
    <row r="144" spans="1:12" ht="16.5" customHeight="1">
      <c r="A144" s="166"/>
      <c r="F144" s="28"/>
      <c r="G144" s="28"/>
      <c r="H144" s="28"/>
      <c r="I144" s="28"/>
      <c r="J144" s="28"/>
      <c r="K144" s="28"/>
      <c r="L144" s="28"/>
    </row>
    <row r="145" spans="1:12" ht="16.5" customHeight="1">
      <c r="A145" s="166"/>
      <c r="F145" s="28"/>
      <c r="G145" s="28"/>
      <c r="H145" s="28"/>
      <c r="I145" s="28"/>
      <c r="J145" s="28"/>
      <c r="K145" s="28"/>
      <c r="L145" s="28"/>
    </row>
    <row r="146" spans="1:12" ht="16.5" customHeight="1">
      <c r="A146" s="166"/>
      <c r="F146" s="28"/>
      <c r="G146" s="28"/>
      <c r="H146" s="28"/>
      <c r="I146" s="28"/>
      <c r="J146" s="28"/>
      <c r="K146" s="28"/>
      <c r="L146" s="28"/>
    </row>
    <row r="147" spans="1:12" ht="16.5" customHeight="1">
      <c r="A147" s="166"/>
      <c r="F147" s="28"/>
      <c r="G147" s="28"/>
      <c r="H147" s="28"/>
      <c r="I147" s="28"/>
      <c r="J147" s="28"/>
      <c r="K147" s="28"/>
      <c r="L147" s="28"/>
    </row>
    <row r="148" spans="1:12" ht="16.5" customHeight="1">
      <c r="A148" s="166"/>
      <c r="F148" s="28"/>
      <c r="G148" s="28"/>
      <c r="H148" s="28"/>
      <c r="I148" s="28"/>
      <c r="J148" s="28"/>
      <c r="K148" s="28"/>
      <c r="L148" s="28"/>
    </row>
    <row r="149" spans="1:12" ht="16.5" customHeight="1">
      <c r="A149" s="166"/>
      <c r="F149" s="28"/>
      <c r="G149" s="28"/>
      <c r="H149" s="28"/>
      <c r="I149" s="28"/>
      <c r="J149" s="28"/>
      <c r="K149" s="28"/>
      <c r="L149" s="28"/>
    </row>
    <row r="150" spans="1:12" ht="16.5" customHeight="1">
      <c r="A150" s="166"/>
      <c r="F150" s="28"/>
      <c r="G150" s="28"/>
      <c r="H150" s="28"/>
      <c r="I150" s="28"/>
      <c r="J150" s="28"/>
      <c r="K150" s="28"/>
      <c r="L150" s="28"/>
    </row>
    <row r="151" spans="1:12" ht="16.5" customHeight="1">
      <c r="A151" s="166"/>
      <c r="F151" s="28"/>
      <c r="G151" s="28"/>
      <c r="H151" s="28"/>
      <c r="I151" s="28"/>
      <c r="J151" s="28"/>
      <c r="K151" s="28"/>
      <c r="L151" s="28"/>
    </row>
  </sheetData>
  <mergeCells count="8">
    <mergeCell ref="F67:H67"/>
    <mergeCell ref="J67:L67"/>
    <mergeCell ref="F6:H6"/>
    <mergeCell ref="J6:L6"/>
    <mergeCell ref="F7:H7"/>
    <mergeCell ref="J7:L7"/>
    <mergeCell ref="F66:H66"/>
    <mergeCell ref="J66:L66"/>
  </mergeCells>
  <pageMargins left="0.8" right="0.5" top="0.5" bottom="0.6" header="0.49" footer="0.4"/>
  <pageSetup paperSize="9" scale="85" firstPageNumber="9" orientation="portrait" useFirstPageNumber="1" horizontalDpi="1200" verticalDpi="1200" r:id="rId1"/>
  <headerFooter>
    <oddHeader xml:space="preserve">&amp;C
</oddHeader>
    <oddFooter>&amp;R&amp;"Arial,Regular"&amp;10&amp;P</oddFooter>
  </headerFooter>
  <rowBreaks count="2" manualBreakCount="2">
    <brk id="60" max="16383" man="1"/>
    <brk id="1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5"/>
  <sheetViews>
    <sheetView topLeftCell="H52" zoomScaleNormal="100" zoomScaleSheetLayoutView="55" zoomScalePageLayoutView="50" workbookViewId="0">
      <selection activeCell="S65" sqref="S65"/>
    </sheetView>
  </sheetViews>
  <sheetFormatPr defaultColWidth="9.09765625" defaultRowHeight="16.5" customHeight="1"/>
  <cols>
    <col min="1" max="1" width="1.296875" style="299" customWidth="1"/>
    <col min="2" max="2" width="22.3984375" style="299" customWidth="1"/>
    <col min="3" max="3" width="5.09765625" style="293" customWidth="1"/>
    <col min="4" max="4" width="0.59765625" style="249" customWidth="1"/>
    <col min="5" max="5" width="12" style="248" bestFit="1" customWidth="1"/>
    <col min="6" max="6" width="0.59765625" style="249" customWidth="1"/>
    <col min="7" max="7" width="11.09765625" style="248" bestFit="1" customWidth="1"/>
    <col min="8" max="8" width="0.59765625" style="249" customWidth="1"/>
    <col min="9" max="9" width="13.3984375" style="248" customWidth="1"/>
    <col min="10" max="10" width="0.59765625" style="249" customWidth="1"/>
    <col min="11" max="11" width="12.09765625" style="248" customWidth="1"/>
    <col min="12" max="12" width="0.59765625" style="249" customWidth="1"/>
    <col min="13" max="13" width="12.3984375" style="248" customWidth="1"/>
    <col min="14" max="14" width="0.59765625" style="249" customWidth="1"/>
    <col min="15" max="15" width="10.8984375" style="249" customWidth="1"/>
    <col min="16" max="16" width="0.59765625" style="249" customWidth="1"/>
    <col min="17" max="17" width="12.3984375" style="248" customWidth="1"/>
    <col min="18" max="18" width="0.59765625" style="249" customWidth="1"/>
    <col min="19" max="19" width="12.3984375" style="248" customWidth="1"/>
    <col min="20" max="20" width="0.59765625" style="249" customWidth="1"/>
    <col min="21" max="21" width="12.8984375" style="248" customWidth="1"/>
    <col min="22" max="22" width="0.59765625" style="249" customWidth="1"/>
    <col min="23" max="23" width="13.69921875" style="249" customWidth="1"/>
    <col min="24" max="24" width="0.59765625" style="249" customWidth="1"/>
    <col min="25" max="25" width="11.09765625" style="249" customWidth="1"/>
    <col min="26" max="26" width="0.59765625" style="249" customWidth="1"/>
    <col min="27" max="27" width="11.09765625" style="249" bestFit="1" customWidth="1"/>
    <col min="28" max="28" width="0.59765625" style="249" customWidth="1"/>
    <col min="29" max="29" width="10.8984375" style="249" customWidth="1"/>
    <col min="30" max="30" width="0.59765625" style="249" customWidth="1"/>
    <col min="31" max="31" width="10" style="249" customWidth="1"/>
    <col min="32" max="32" width="0.59765625" style="249" customWidth="1"/>
    <col min="33" max="33" width="14.3984375" style="249" customWidth="1"/>
    <col min="34" max="34" width="0.59765625" style="249" customWidth="1"/>
    <col min="35" max="35" width="12.69921875" style="248" customWidth="1"/>
    <col min="36" max="36" width="0.59765625" style="249" customWidth="1"/>
    <col min="37" max="37" width="13" style="249" bestFit="1" customWidth="1"/>
    <col min="38" max="38" width="0.59765625" style="249" customWidth="1"/>
    <col min="39" max="39" width="12" style="249" customWidth="1"/>
    <col min="40" max="40" width="0.59765625" style="249" customWidth="1"/>
    <col min="41" max="41" width="13" style="249" customWidth="1"/>
    <col min="42" max="16384" width="9.09765625" style="56"/>
  </cols>
  <sheetData>
    <row r="1" spans="1:41" ht="16.5" customHeight="1">
      <c r="A1" s="294" t="str">
        <f>'EN 9-10'!A1</f>
        <v>Thai Oil Public Company Limited</v>
      </c>
      <c r="B1" s="295"/>
      <c r="C1" s="247"/>
      <c r="D1" s="248"/>
      <c r="F1" s="248"/>
      <c r="H1" s="248"/>
      <c r="J1" s="248"/>
      <c r="L1" s="248"/>
      <c r="N1" s="248"/>
      <c r="O1" s="248"/>
      <c r="P1" s="248"/>
      <c r="R1" s="248"/>
      <c r="T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J1" s="248"/>
      <c r="AK1" s="248"/>
      <c r="AL1" s="248"/>
      <c r="AM1" s="248"/>
      <c r="AN1" s="248"/>
      <c r="AO1" s="250"/>
    </row>
    <row r="2" spans="1:41" ht="16.5" customHeight="1">
      <c r="A2" s="296" t="s">
        <v>155</v>
      </c>
      <c r="B2" s="295"/>
      <c r="C2" s="247"/>
      <c r="D2" s="248"/>
      <c r="F2" s="248"/>
      <c r="H2" s="248"/>
      <c r="J2" s="248"/>
      <c r="L2" s="248"/>
      <c r="N2" s="248"/>
      <c r="O2" s="248"/>
      <c r="P2" s="248"/>
      <c r="R2" s="248"/>
      <c r="T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J2" s="248"/>
      <c r="AK2" s="248"/>
      <c r="AL2" s="248"/>
      <c r="AM2" s="248"/>
      <c r="AN2" s="248"/>
      <c r="AO2" s="248"/>
    </row>
    <row r="3" spans="1:41" ht="16.5" customHeight="1">
      <c r="A3" s="297" t="str">
        <f>'EN 9-10'!A63</f>
        <v>For the year ended 31 December 2021</v>
      </c>
      <c r="B3" s="298"/>
      <c r="C3" s="252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</row>
    <row r="4" spans="1:41" ht="15.65" customHeight="1">
      <c r="A4" s="296"/>
      <c r="B4" s="296"/>
      <c r="C4" s="254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</row>
    <row r="5" spans="1:41" ht="15.65" customHeight="1">
      <c r="A5" s="296"/>
      <c r="B5" s="296"/>
      <c r="C5" s="254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</row>
    <row r="6" spans="1:41" s="304" customFormat="1" ht="15.65" customHeight="1">
      <c r="A6" s="302"/>
      <c r="B6" s="302"/>
      <c r="C6" s="303"/>
      <c r="D6" s="303"/>
      <c r="E6" s="380" t="s">
        <v>306</v>
      </c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380"/>
      <c r="AB6" s="380"/>
      <c r="AC6" s="380"/>
      <c r="AD6" s="380"/>
      <c r="AE6" s="380"/>
      <c r="AF6" s="380"/>
      <c r="AG6" s="380"/>
      <c r="AH6" s="380"/>
      <c r="AI6" s="380"/>
      <c r="AJ6" s="380"/>
      <c r="AK6" s="380"/>
      <c r="AL6" s="380"/>
      <c r="AM6" s="380"/>
      <c r="AN6" s="380"/>
      <c r="AO6" s="380"/>
    </row>
    <row r="7" spans="1:41" s="304" customFormat="1" ht="15.65" customHeight="1">
      <c r="A7" s="305"/>
      <c r="B7" s="305"/>
      <c r="C7" s="306"/>
      <c r="D7" s="307"/>
      <c r="E7" s="383" t="s">
        <v>290</v>
      </c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  <c r="AC7" s="383"/>
      <c r="AD7" s="383"/>
      <c r="AE7" s="383"/>
      <c r="AF7" s="383"/>
      <c r="AG7" s="383"/>
      <c r="AH7" s="383"/>
      <c r="AI7" s="383"/>
      <c r="AJ7" s="383"/>
      <c r="AK7" s="383"/>
      <c r="AL7" s="383"/>
      <c r="AM7" s="383"/>
      <c r="AN7" s="383"/>
      <c r="AO7" s="383"/>
    </row>
    <row r="8" spans="1:41" s="304" customFormat="1" ht="15.65" customHeight="1">
      <c r="A8" s="302"/>
      <c r="B8" s="302"/>
      <c r="C8" s="303"/>
      <c r="D8" s="303"/>
      <c r="E8" s="381" t="s">
        <v>77</v>
      </c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  <c r="X8" s="381"/>
      <c r="Y8" s="381"/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08"/>
      <c r="AK8" s="308"/>
      <c r="AL8" s="308"/>
      <c r="AM8" s="308"/>
      <c r="AN8" s="308"/>
      <c r="AO8" s="308"/>
    </row>
    <row r="9" spans="1:41" s="304" customFormat="1" ht="15.65" customHeight="1">
      <c r="A9" s="302"/>
      <c r="B9" s="302"/>
      <c r="C9" s="303"/>
      <c r="D9" s="307"/>
      <c r="E9" s="309"/>
      <c r="F9" s="310"/>
      <c r="G9" s="309"/>
      <c r="H9" s="310"/>
      <c r="I9" s="310"/>
      <c r="J9" s="310"/>
      <c r="K9" s="310"/>
      <c r="L9" s="310"/>
      <c r="M9" s="310"/>
      <c r="N9" s="310"/>
      <c r="O9" s="310"/>
      <c r="P9" s="310"/>
      <c r="Q9" s="309"/>
      <c r="R9" s="310"/>
      <c r="S9" s="309"/>
      <c r="T9" s="310"/>
      <c r="U9" s="310"/>
      <c r="V9" s="310"/>
      <c r="W9" s="385" t="s">
        <v>76</v>
      </c>
      <c r="X9" s="385"/>
      <c r="Y9" s="385"/>
      <c r="Z9" s="385"/>
      <c r="AA9" s="385"/>
      <c r="AB9" s="385"/>
      <c r="AC9" s="385"/>
      <c r="AD9" s="385"/>
      <c r="AE9" s="385"/>
      <c r="AF9" s="385"/>
      <c r="AG9" s="385"/>
      <c r="AH9" s="385"/>
      <c r="AI9" s="385"/>
      <c r="AJ9" s="311"/>
      <c r="AK9" s="311"/>
      <c r="AL9" s="307"/>
      <c r="AM9" s="307"/>
      <c r="AN9" s="307"/>
      <c r="AO9" s="307"/>
    </row>
    <row r="10" spans="1:41" s="304" customFormat="1" ht="15.65" customHeight="1">
      <c r="A10" s="302"/>
      <c r="B10" s="302"/>
      <c r="C10" s="303"/>
      <c r="D10" s="307"/>
      <c r="E10" s="309"/>
      <c r="F10" s="310"/>
      <c r="G10" s="309"/>
      <c r="H10" s="310"/>
      <c r="I10" s="382" t="s">
        <v>114</v>
      </c>
      <c r="J10" s="382"/>
      <c r="K10" s="382"/>
      <c r="L10" s="382"/>
      <c r="M10" s="382"/>
      <c r="N10" s="382"/>
      <c r="O10" s="382"/>
      <c r="P10" s="310"/>
      <c r="Q10" s="382" t="s">
        <v>125</v>
      </c>
      <c r="R10" s="382"/>
      <c r="S10" s="382"/>
      <c r="T10" s="382"/>
      <c r="U10" s="382"/>
      <c r="V10" s="310"/>
      <c r="W10" s="384" t="s">
        <v>98</v>
      </c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07"/>
      <c r="AK10" s="307"/>
      <c r="AL10" s="307"/>
      <c r="AM10" s="307"/>
      <c r="AN10" s="307"/>
      <c r="AO10" s="307"/>
    </row>
    <row r="11" spans="1:41" s="304" customFormat="1" ht="15.65" customHeight="1">
      <c r="A11" s="302"/>
      <c r="B11" s="302"/>
      <c r="C11" s="303"/>
      <c r="D11" s="307"/>
      <c r="E11" s="308"/>
      <c r="F11" s="307"/>
      <c r="G11" s="308"/>
      <c r="H11" s="307"/>
      <c r="I11" s="307" t="s">
        <v>220</v>
      </c>
      <c r="J11" s="307"/>
      <c r="K11" s="307" t="s">
        <v>115</v>
      </c>
      <c r="L11" s="307"/>
      <c r="M11" s="307"/>
      <c r="N11" s="307"/>
      <c r="O11" s="307"/>
      <c r="P11" s="307"/>
      <c r="R11" s="307"/>
      <c r="V11" s="307"/>
      <c r="W11" s="307"/>
      <c r="X11" s="308"/>
      <c r="Y11" s="307" t="s">
        <v>126</v>
      </c>
      <c r="Z11" s="308"/>
      <c r="AA11" s="307"/>
      <c r="AB11" s="308"/>
      <c r="AC11" s="307"/>
      <c r="AD11" s="308"/>
      <c r="AE11" s="307"/>
      <c r="AF11" s="308"/>
      <c r="AH11" s="308"/>
      <c r="AI11" s="308"/>
      <c r="AJ11" s="307"/>
      <c r="AK11" s="307"/>
      <c r="AL11" s="307"/>
      <c r="AM11" s="307"/>
      <c r="AN11" s="307"/>
      <c r="AO11" s="307"/>
    </row>
    <row r="12" spans="1:41" s="304" customFormat="1" ht="15.65" customHeight="1">
      <c r="A12" s="305"/>
      <c r="B12" s="305"/>
      <c r="C12" s="313"/>
      <c r="D12" s="307"/>
      <c r="E12" s="307"/>
      <c r="F12" s="307"/>
      <c r="G12" s="307"/>
      <c r="H12" s="307"/>
      <c r="I12" s="307" t="s">
        <v>221</v>
      </c>
      <c r="J12" s="307"/>
      <c r="K12" s="307" t="s">
        <v>116</v>
      </c>
      <c r="L12" s="307"/>
      <c r="M12" s="307" t="s">
        <v>115</v>
      </c>
      <c r="N12" s="307"/>
      <c r="O12" s="307"/>
      <c r="P12" s="307"/>
      <c r="Q12" s="312"/>
      <c r="R12" s="312"/>
      <c r="S12" s="312"/>
      <c r="T12" s="312"/>
      <c r="U12" s="312"/>
      <c r="V12" s="307"/>
      <c r="W12" s="307" t="s">
        <v>126</v>
      </c>
      <c r="X12" s="307"/>
      <c r="Y12" s="307" t="s">
        <v>336</v>
      </c>
      <c r="Z12" s="307"/>
      <c r="AA12" s="307"/>
      <c r="AB12" s="307"/>
      <c r="AC12" s="314"/>
      <c r="AD12" s="307"/>
      <c r="AE12" s="307"/>
      <c r="AF12" s="307"/>
      <c r="AG12" s="307" t="s">
        <v>127</v>
      </c>
      <c r="AH12" s="307"/>
      <c r="AI12" s="315" t="s">
        <v>128</v>
      </c>
      <c r="AJ12" s="307"/>
      <c r="AK12" s="307"/>
      <c r="AL12" s="307"/>
      <c r="AM12" s="307"/>
      <c r="AN12" s="307"/>
      <c r="AO12" s="307"/>
    </row>
    <row r="13" spans="1:41" s="304" customFormat="1" ht="15.65" customHeight="1">
      <c r="A13" s="305"/>
      <c r="B13" s="305"/>
      <c r="C13" s="313"/>
      <c r="D13" s="307"/>
      <c r="E13" s="307" t="s">
        <v>109</v>
      </c>
      <c r="F13" s="307"/>
      <c r="G13" s="307"/>
      <c r="H13" s="307"/>
      <c r="I13" s="307" t="s">
        <v>117</v>
      </c>
      <c r="J13" s="307"/>
      <c r="K13" s="307" t="s">
        <v>118</v>
      </c>
      <c r="L13" s="307"/>
      <c r="M13" s="307" t="s">
        <v>116</v>
      </c>
      <c r="N13" s="307"/>
      <c r="O13" s="307" t="s">
        <v>128</v>
      </c>
      <c r="P13" s="307"/>
      <c r="Q13" s="307"/>
      <c r="R13" s="307"/>
      <c r="S13" s="307"/>
      <c r="T13" s="307"/>
      <c r="U13" s="307"/>
      <c r="V13" s="307"/>
      <c r="W13" s="307" t="s">
        <v>129</v>
      </c>
      <c r="X13" s="307"/>
      <c r="Y13" s="307" t="s">
        <v>337</v>
      </c>
      <c r="Z13" s="307"/>
      <c r="AA13" s="307" t="s">
        <v>130</v>
      </c>
      <c r="AB13" s="307"/>
      <c r="AC13" s="307"/>
      <c r="AD13" s="307"/>
      <c r="AE13" s="307"/>
      <c r="AF13" s="307"/>
      <c r="AG13" s="307" t="s">
        <v>131</v>
      </c>
      <c r="AH13" s="307"/>
      <c r="AI13" s="307" t="s">
        <v>131</v>
      </c>
      <c r="AJ13" s="307"/>
      <c r="AK13" s="307"/>
      <c r="AL13" s="307"/>
      <c r="AM13" s="307" t="s">
        <v>142</v>
      </c>
      <c r="AN13" s="307"/>
    </row>
    <row r="14" spans="1:41" s="304" customFormat="1" ht="15.65" customHeight="1">
      <c r="A14" s="305"/>
      <c r="B14" s="305"/>
      <c r="C14" s="313"/>
      <c r="D14" s="307"/>
      <c r="E14" s="307" t="s">
        <v>110</v>
      </c>
      <c r="F14" s="307"/>
      <c r="G14" s="316" t="s">
        <v>111</v>
      </c>
      <c r="H14" s="307"/>
      <c r="I14" s="307" t="s">
        <v>119</v>
      </c>
      <c r="J14" s="307"/>
      <c r="K14" s="307" t="s">
        <v>120</v>
      </c>
      <c r="L14" s="307"/>
      <c r="M14" s="307" t="s">
        <v>121</v>
      </c>
      <c r="N14" s="307"/>
      <c r="O14" s="307" t="s">
        <v>287</v>
      </c>
      <c r="P14" s="307"/>
      <c r="Q14" s="316" t="s">
        <v>72</v>
      </c>
      <c r="R14" s="307"/>
      <c r="S14" s="307" t="s">
        <v>72</v>
      </c>
      <c r="T14" s="307"/>
      <c r="U14" s="307"/>
      <c r="V14" s="307"/>
      <c r="W14" s="307" t="s">
        <v>132</v>
      </c>
      <c r="X14" s="307"/>
      <c r="Y14" s="307" t="s">
        <v>338</v>
      </c>
      <c r="Z14" s="307"/>
      <c r="AA14" s="307" t="s">
        <v>133</v>
      </c>
      <c r="AB14" s="307"/>
      <c r="AC14" s="307" t="s">
        <v>134</v>
      </c>
      <c r="AD14" s="307"/>
      <c r="AE14" s="307" t="s">
        <v>135</v>
      </c>
      <c r="AF14" s="307"/>
      <c r="AG14" s="307" t="s">
        <v>136</v>
      </c>
      <c r="AH14" s="307"/>
      <c r="AI14" s="307" t="s">
        <v>222</v>
      </c>
      <c r="AJ14" s="307"/>
      <c r="AK14" s="307" t="s">
        <v>143</v>
      </c>
      <c r="AL14" s="307"/>
      <c r="AM14" s="307" t="s">
        <v>144</v>
      </c>
      <c r="AN14" s="307"/>
      <c r="AO14" s="307" t="s">
        <v>145</v>
      </c>
    </row>
    <row r="15" spans="1:41" s="304" customFormat="1" ht="15.65" customHeight="1">
      <c r="A15" s="305"/>
      <c r="B15" s="305"/>
      <c r="C15" s="317" t="s">
        <v>3</v>
      </c>
      <c r="D15" s="307"/>
      <c r="E15" s="318" t="s">
        <v>112</v>
      </c>
      <c r="F15" s="308"/>
      <c r="G15" s="319" t="s">
        <v>113</v>
      </c>
      <c r="H15" s="308"/>
      <c r="I15" s="318" t="s">
        <v>122</v>
      </c>
      <c r="J15" s="308"/>
      <c r="K15" s="318" t="s">
        <v>123</v>
      </c>
      <c r="L15" s="308"/>
      <c r="M15" s="318" t="s">
        <v>124</v>
      </c>
      <c r="N15" s="308"/>
      <c r="O15" s="318" t="s">
        <v>242</v>
      </c>
      <c r="P15" s="308"/>
      <c r="Q15" s="320" t="s">
        <v>237</v>
      </c>
      <c r="R15" s="308"/>
      <c r="S15" s="320" t="s">
        <v>238</v>
      </c>
      <c r="T15" s="308"/>
      <c r="U15" s="318" t="s">
        <v>75</v>
      </c>
      <c r="V15" s="308"/>
      <c r="W15" s="318" t="s">
        <v>137</v>
      </c>
      <c r="X15" s="308"/>
      <c r="Y15" s="318" t="s">
        <v>137</v>
      </c>
      <c r="Z15" s="308"/>
      <c r="AA15" s="318" t="s">
        <v>138</v>
      </c>
      <c r="AB15" s="308"/>
      <c r="AC15" s="318" t="s">
        <v>139</v>
      </c>
      <c r="AD15" s="308"/>
      <c r="AE15" s="318" t="s">
        <v>140</v>
      </c>
      <c r="AF15" s="308"/>
      <c r="AG15" s="318" t="s">
        <v>141</v>
      </c>
      <c r="AH15" s="308"/>
      <c r="AI15" s="318" t="s">
        <v>242</v>
      </c>
      <c r="AJ15" s="308"/>
      <c r="AK15" s="318" t="s">
        <v>146</v>
      </c>
      <c r="AL15" s="308"/>
      <c r="AM15" s="318" t="s">
        <v>120</v>
      </c>
      <c r="AN15" s="308"/>
      <c r="AO15" s="318" t="s">
        <v>147</v>
      </c>
    </row>
    <row r="16" spans="1:41" s="304" customFormat="1" ht="10" customHeight="1">
      <c r="A16" s="305"/>
      <c r="B16" s="305"/>
      <c r="C16" s="373"/>
      <c r="D16" s="307"/>
      <c r="E16" s="308"/>
      <c r="F16" s="308"/>
      <c r="G16" s="316"/>
      <c r="H16" s="308"/>
      <c r="I16" s="308"/>
      <c r="J16" s="308"/>
      <c r="K16" s="308"/>
      <c r="L16" s="308"/>
      <c r="M16" s="308"/>
      <c r="N16" s="308"/>
      <c r="O16" s="308"/>
      <c r="P16" s="308"/>
      <c r="Q16" s="374"/>
      <c r="R16" s="308"/>
      <c r="S16" s="374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</row>
    <row r="17" spans="1:41" s="304" customFormat="1" ht="15.65" customHeight="1">
      <c r="A17" s="321" t="s">
        <v>148</v>
      </c>
      <c r="B17" s="305"/>
      <c r="C17" s="313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  <c r="AI17" s="323"/>
      <c r="AJ17" s="322"/>
      <c r="AK17" s="322"/>
      <c r="AL17" s="322"/>
      <c r="AM17" s="322"/>
      <c r="AN17" s="322"/>
      <c r="AO17" s="323"/>
    </row>
    <row r="18" spans="1:41" s="304" customFormat="1" ht="15.65" customHeight="1">
      <c r="A18" s="305"/>
      <c r="B18" s="324" t="s">
        <v>149</v>
      </c>
      <c r="C18" s="313"/>
      <c r="D18" s="325"/>
      <c r="E18" s="326">
        <v>20400278730</v>
      </c>
      <c r="F18" s="326"/>
      <c r="G18" s="326">
        <v>2456261491</v>
      </c>
      <c r="H18" s="326"/>
      <c r="I18" s="326">
        <v>330835954</v>
      </c>
      <c r="J18" s="326"/>
      <c r="K18" s="326">
        <v>-27239342</v>
      </c>
      <c r="L18" s="326"/>
      <c r="M18" s="326">
        <v>-3664827372</v>
      </c>
      <c r="N18" s="326"/>
      <c r="O18" s="326">
        <v>0</v>
      </c>
      <c r="P18" s="326"/>
      <c r="Q18" s="326">
        <v>2040027873</v>
      </c>
      <c r="R18" s="326"/>
      <c r="S18" s="326">
        <v>244500000</v>
      </c>
      <c r="T18" s="326"/>
      <c r="U18" s="326">
        <v>97996594207</v>
      </c>
      <c r="V18" s="326"/>
      <c r="W18" s="326">
        <v>66036253</v>
      </c>
      <c r="X18" s="326"/>
      <c r="Y18" s="326">
        <v>0</v>
      </c>
      <c r="Z18" s="326"/>
      <c r="AA18" s="326">
        <v>160148708</v>
      </c>
      <c r="AB18" s="326"/>
      <c r="AC18" s="326">
        <v>0</v>
      </c>
      <c r="AD18" s="326"/>
      <c r="AE18" s="326">
        <v>0</v>
      </c>
      <c r="AF18" s="326"/>
      <c r="AG18" s="326">
        <v>-29878493</v>
      </c>
      <c r="AH18" s="327"/>
      <c r="AI18" s="327">
        <v>0</v>
      </c>
      <c r="AJ18" s="327"/>
      <c r="AK18" s="327">
        <v>119972738009</v>
      </c>
      <c r="AL18" s="327"/>
      <c r="AM18" s="327">
        <v>3950770993</v>
      </c>
      <c r="AN18" s="327"/>
      <c r="AO18" s="327">
        <f>AI18+AM18+AK18</f>
        <v>123923509002</v>
      </c>
    </row>
    <row r="19" spans="1:41" s="304" customFormat="1" ht="15.65" customHeight="1">
      <c r="A19" s="305" t="s">
        <v>339</v>
      </c>
      <c r="B19" s="321"/>
      <c r="C19" s="313"/>
      <c r="D19" s="325"/>
      <c r="E19" s="326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  <c r="Q19" s="326"/>
      <c r="R19" s="326"/>
      <c r="S19" s="326"/>
      <c r="T19" s="326"/>
      <c r="U19" s="326"/>
      <c r="V19" s="326"/>
      <c r="W19" s="326"/>
      <c r="X19" s="326"/>
      <c r="Y19" s="326"/>
      <c r="Z19" s="326"/>
      <c r="AA19" s="326"/>
      <c r="AB19" s="326"/>
      <c r="AC19" s="326"/>
      <c r="AD19" s="326"/>
      <c r="AE19" s="326"/>
      <c r="AF19" s="326"/>
      <c r="AG19" s="326"/>
      <c r="AH19" s="327"/>
      <c r="AI19" s="327"/>
      <c r="AJ19" s="327"/>
      <c r="AK19" s="327"/>
      <c r="AL19" s="327"/>
      <c r="AM19" s="327"/>
      <c r="AN19" s="327"/>
      <c r="AO19" s="327"/>
    </row>
    <row r="20" spans="1:41" s="304" customFormat="1" ht="15.65" customHeight="1">
      <c r="A20" s="305" t="s">
        <v>102</v>
      </c>
      <c r="B20" s="328" t="s">
        <v>340</v>
      </c>
      <c r="C20" s="329"/>
      <c r="D20" s="325"/>
      <c r="E20" s="330">
        <v>0</v>
      </c>
      <c r="F20" s="326"/>
      <c r="G20" s="330">
        <v>0</v>
      </c>
      <c r="H20" s="326"/>
      <c r="I20" s="330">
        <v>0</v>
      </c>
      <c r="J20" s="326"/>
      <c r="K20" s="330">
        <v>0</v>
      </c>
      <c r="L20" s="326"/>
      <c r="M20" s="330">
        <v>0</v>
      </c>
      <c r="N20" s="326"/>
      <c r="O20" s="330">
        <v>0</v>
      </c>
      <c r="P20" s="326"/>
      <c r="Q20" s="330">
        <v>0</v>
      </c>
      <c r="R20" s="326"/>
      <c r="S20" s="330">
        <v>0</v>
      </c>
      <c r="T20" s="326"/>
      <c r="U20" s="330">
        <v>60724671</v>
      </c>
      <c r="V20" s="326"/>
      <c r="W20" s="330">
        <v>-66036253</v>
      </c>
      <c r="X20" s="326"/>
      <c r="Y20" s="330">
        <v>0</v>
      </c>
      <c r="Z20" s="326"/>
      <c r="AA20" s="330">
        <v>0</v>
      </c>
      <c r="AB20" s="326"/>
      <c r="AC20" s="330">
        <v>-330537302</v>
      </c>
      <c r="AD20" s="326"/>
      <c r="AE20" s="330">
        <v>0</v>
      </c>
      <c r="AF20" s="326"/>
      <c r="AG20" s="330">
        <v>-313950032</v>
      </c>
      <c r="AH20" s="326"/>
      <c r="AI20" s="331">
        <v>0</v>
      </c>
      <c r="AJ20" s="326"/>
      <c r="AK20" s="331">
        <v>-649798916</v>
      </c>
      <c r="AL20" s="326"/>
      <c r="AM20" s="330">
        <v>-93720099</v>
      </c>
      <c r="AN20" s="326"/>
      <c r="AO20" s="331">
        <f>AI20+AM20+AK20</f>
        <v>-743519015</v>
      </c>
    </row>
    <row r="21" spans="1:41" s="304" customFormat="1" ht="10" customHeight="1">
      <c r="A21" s="332"/>
      <c r="B21" s="305"/>
      <c r="C21" s="313"/>
      <c r="D21" s="322"/>
      <c r="E21" s="322"/>
      <c r="F21" s="322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S21" s="322"/>
      <c r="T21" s="322"/>
      <c r="U21" s="322"/>
      <c r="V21" s="322"/>
      <c r="W21" s="322"/>
      <c r="X21" s="322"/>
      <c r="Y21" s="322"/>
      <c r="Z21" s="322"/>
      <c r="AA21" s="322"/>
      <c r="AB21" s="322"/>
      <c r="AC21" s="322"/>
      <c r="AD21" s="322"/>
      <c r="AE21" s="322"/>
      <c r="AF21" s="322"/>
      <c r="AG21" s="322"/>
      <c r="AH21" s="322"/>
      <c r="AI21" s="322"/>
      <c r="AJ21" s="322"/>
      <c r="AK21" s="322"/>
      <c r="AL21" s="322"/>
      <c r="AM21" s="322"/>
      <c r="AN21" s="322"/>
      <c r="AO21" s="322"/>
    </row>
    <row r="22" spans="1:41" s="304" customFormat="1" ht="15.65" customHeight="1">
      <c r="A22" s="321" t="s">
        <v>148</v>
      </c>
      <c r="B22" s="305"/>
      <c r="C22" s="313"/>
      <c r="D22" s="325"/>
      <c r="E22" s="326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7"/>
      <c r="AI22" s="327"/>
      <c r="AJ22" s="327"/>
      <c r="AK22" s="327"/>
      <c r="AL22" s="327"/>
      <c r="AM22" s="327"/>
      <c r="AN22" s="327"/>
      <c r="AO22" s="327"/>
    </row>
    <row r="23" spans="1:41" s="304" customFormat="1" ht="15.65" customHeight="1">
      <c r="A23" s="332"/>
      <c r="B23" s="324" t="s">
        <v>150</v>
      </c>
      <c r="C23" s="313"/>
      <c r="D23" s="325"/>
      <c r="E23" s="326">
        <f>SUM(E18:E20)</f>
        <v>20400278730</v>
      </c>
      <c r="F23" s="326"/>
      <c r="G23" s="326">
        <f>SUM(G18:G20)</f>
        <v>2456261491</v>
      </c>
      <c r="H23" s="326"/>
      <c r="I23" s="326">
        <f>SUM(I18:I20)</f>
        <v>330835954</v>
      </c>
      <c r="J23" s="326"/>
      <c r="K23" s="326">
        <f>SUM(K18:K20)</f>
        <v>-27239342</v>
      </c>
      <c r="L23" s="326"/>
      <c r="M23" s="326">
        <f>SUM(M18:M20)</f>
        <v>-3664827372</v>
      </c>
      <c r="N23" s="326"/>
      <c r="O23" s="326">
        <f>SUM(O18:O20)</f>
        <v>0</v>
      </c>
      <c r="P23" s="326"/>
      <c r="Q23" s="326">
        <f>SUM(Q18:Q20)</f>
        <v>2040027873</v>
      </c>
      <c r="R23" s="326"/>
      <c r="S23" s="326">
        <f>SUM(S18:S20)</f>
        <v>244500000</v>
      </c>
      <c r="T23" s="326"/>
      <c r="U23" s="326">
        <f>SUM(U18:U20)</f>
        <v>98057318878</v>
      </c>
      <c r="V23" s="326"/>
      <c r="W23" s="326">
        <f>SUM(W18:W20)</f>
        <v>0</v>
      </c>
      <c r="X23" s="326"/>
      <c r="Y23" s="326">
        <f>SUM(Y18:Y20)</f>
        <v>0</v>
      </c>
      <c r="Z23" s="326"/>
      <c r="AA23" s="326">
        <f>SUM(AA18:AA20)</f>
        <v>160148708</v>
      </c>
      <c r="AB23" s="326"/>
      <c r="AC23" s="326">
        <f>SUM(AC18:AC20)</f>
        <v>-330537302</v>
      </c>
      <c r="AD23" s="326"/>
      <c r="AE23" s="326">
        <f>SUM(AE18:AE20)</f>
        <v>0</v>
      </c>
      <c r="AF23" s="326"/>
      <c r="AG23" s="326">
        <f>SUM(AG18:AG20)</f>
        <v>-343828525</v>
      </c>
      <c r="AH23" s="327"/>
      <c r="AI23" s="326">
        <f>SUM(AI18:AI20)</f>
        <v>0</v>
      </c>
      <c r="AJ23" s="327"/>
      <c r="AK23" s="326">
        <f>SUM(AK18:AK20)</f>
        <v>119322939093</v>
      </c>
      <c r="AL23" s="327"/>
      <c r="AM23" s="326">
        <f>SUM(AM18:AM20)</f>
        <v>3857050894</v>
      </c>
      <c r="AN23" s="327"/>
      <c r="AO23" s="326">
        <f>AI23+AM23+AK23</f>
        <v>123179989987</v>
      </c>
    </row>
    <row r="24" spans="1:41" s="304" customFormat="1" ht="15.65" customHeight="1">
      <c r="A24" s="333" t="s">
        <v>151</v>
      </c>
      <c r="B24" s="305"/>
      <c r="C24" s="329"/>
      <c r="D24" s="323"/>
      <c r="E24" s="334">
        <v>0</v>
      </c>
      <c r="F24" s="326"/>
      <c r="G24" s="334">
        <v>0</v>
      </c>
      <c r="H24" s="326"/>
      <c r="I24" s="334">
        <v>0</v>
      </c>
      <c r="J24" s="326"/>
      <c r="K24" s="334">
        <v>0</v>
      </c>
      <c r="L24" s="326"/>
      <c r="M24" s="334">
        <v>0</v>
      </c>
      <c r="N24" s="326"/>
      <c r="O24" s="326">
        <v>0</v>
      </c>
      <c r="P24" s="326"/>
      <c r="Q24" s="334">
        <v>0</v>
      </c>
      <c r="R24" s="326"/>
      <c r="S24" s="334">
        <v>0</v>
      </c>
      <c r="T24" s="326"/>
      <c r="U24" s="334">
        <v>-1020000383</v>
      </c>
      <c r="V24" s="326"/>
      <c r="W24" s="334">
        <v>0</v>
      </c>
      <c r="X24" s="326"/>
      <c r="Y24" s="334">
        <v>0</v>
      </c>
      <c r="Z24" s="326"/>
      <c r="AA24" s="334">
        <v>0</v>
      </c>
      <c r="AB24" s="326"/>
      <c r="AC24" s="334">
        <v>0</v>
      </c>
      <c r="AD24" s="326"/>
      <c r="AE24" s="334">
        <v>0</v>
      </c>
      <c r="AF24" s="326"/>
      <c r="AG24" s="334">
        <v>0</v>
      </c>
      <c r="AH24" s="326"/>
      <c r="AI24" s="327">
        <v>0</v>
      </c>
      <c r="AJ24" s="326"/>
      <c r="AK24" s="327">
        <v>-1020000383</v>
      </c>
      <c r="AL24" s="326"/>
      <c r="AM24" s="326">
        <v>-379427933</v>
      </c>
      <c r="AN24" s="322"/>
      <c r="AO24" s="326">
        <f>AI24+AM24+AK24</f>
        <v>-1399428316</v>
      </c>
    </row>
    <row r="25" spans="1:41" s="304" customFormat="1" ht="15.65" customHeight="1">
      <c r="A25" s="333" t="s">
        <v>299</v>
      </c>
      <c r="B25" s="305"/>
      <c r="C25" s="329"/>
      <c r="D25" s="323"/>
      <c r="E25" s="334">
        <v>0</v>
      </c>
      <c r="F25" s="326"/>
      <c r="G25" s="334">
        <v>0</v>
      </c>
      <c r="H25" s="326"/>
      <c r="I25" s="334">
        <v>0</v>
      </c>
      <c r="J25" s="326"/>
      <c r="K25" s="334">
        <v>0</v>
      </c>
      <c r="L25" s="326"/>
      <c r="M25" s="334">
        <v>1344243853</v>
      </c>
      <c r="N25" s="326"/>
      <c r="O25" s="326">
        <v>0</v>
      </c>
      <c r="P25" s="326"/>
      <c r="Q25" s="334">
        <v>0</v>
      </c>
      <c r="R25" s="326"/>
      <c r="S25" s="334">
        <v>0</v>
      </c>
      <c r="T25" s="326"/>
      <c r="U25" s="334">
        <v>-51202661</v>
      </c>
      <c r="V25" s="326"/>
      <c r="W25" s="334">
        <v>0</v>
      </c>
      <c r="X25" s="326"/>
      <c r="Y25" s="334">
        <v>0</v>
      </c>
      <c r="Z25" s="326"/>
      <c r="AA25" s="334">
        <v>0</v>
      </c>
      <c r="AB25" s="326"/>
      <c r="AC25" s="334">
        <v>0</v>
      </c>
      <c r="AD25" s="326"/>
      <c r="AE25" s="334">
        <v>0</v>
      </c>
      <c r="AF25" s="326"/>
      <c r="AG25" s="334">
        <v>152367421</v>
      </c>
      <c r="AH25" s="326"/>
      <c r="AI25" s="327">
        <v>0</v>
      </c>
      <c r="AJ25" s="326"/>
      <c r="AK25" s="327">
        <v>1445408613</v>
      </c>
      <c r="AL25" s="326"/>
      <c r="AM25" s="326">
        <v>0</v>
      </c>
      <c r="AN25" s="322"/>
      <c r="AO25" s="326">
        <f>AI25+AM25+AK25</f>
        <v>1445408613</v>
      </c>
    </row>
    <row r="26" spans="1:41" s="304" customFormat="1" ht="15.65" customHeight="1">
      <c r="A26" s="333" t="s">
        <v>300</v>
      </c>
      <c r="B26" s="305"/>
      <c r="C26" s="329"/>
      <c r="D26" s="323"/>
      <c r="E26" s="334">
        <v>0</v>
      </c>
      <c r="F26" s="326"/>
      <c r="G26" s="334">
        <v>0</v>
      </c>
      <c r="H26" s="326"/>
      <c r="I26" s="334">
        <v>0</v>
      </c>
      <c r="J26" s="326"/>
      <c r="K26" s="334">
        <v>-100556041</v>
      </c>
      <c r="L26" s="326"/>
      <c r="M26" s="334">
        <v>0</v>
      </c>
      <c r="N26" s="326"/>
      <c r="O26" s="326">
        <v>100556041</v>
      </c>
      <c r="P26" s="326"/>
      <c r="Q26" s="334">
        <v>0</v>
      </c>
      <c r="R26" s="326"/>
      <c r="S26" s="334">
        <v>0</v>
      </c>
      <c r="T26" s="326"/>
      <c r="U26" s="334">
        <v>0</v>
      </c>
      <c r="V26" s="326"/>
      <c r="W26" s="334">
        <v>0</v>
      </c>
      <c r="X26" s="326"/>
      <c r="Y26" s="334">
        <v>0</v>
      </c>
      <c r="Z26" s="326"/>
      <c r="AA26" s="334">
        <v>5838725</v>
      </c>
      <c r="AB26" s="326"/>
      <c r="AC26" s="334">
        <v>0</v>
      </c>
      <c r="AD26" s="326"/>
      <c r="AE26" s="334">
        <v>0</v>
      </c>
      <c r="AF26" s="326"/>
      <c r="AG26" s="334">
        <v>0</v>
      </c>
      <c r="AH26" s="326"/>
      <c r="AI26" s="327">
        <v>-5838725</v>
      </c>
      <c r="AJ26" s="326"/>
      <c r="AK26" s="327">
        <v>0</v>
      </c>
      <c r="AL26" s="326"/>
      <c r="AM26" s="326">
        <v>0</v>
      </c>
      <c r="AN26" s="322"/>
      <c r="AO26" s="326">
        <v>0</v>
      </c>
    </row>
    <row r="27" spans="1:41" s="304" customFormat="1" ht="6" customHeight="1">
      <c r="A27" s="332"/>
      <c r="B27" s="305"/>
      <c r="C27" s="313"/>
      <c r="D27" s="322"/>
      <c r="E27" s="322"/>
      <c r="F27" s="322"/>
      <c r="G27" s="322"/>
      <c r="H27" s="322"/>
      <c r="I27" s="322"/>
      <c r="J27" s="322"/>
      <c r="K27" s="322"/>
      <c r="L27" s="322"/>
      <c r="M27" s="322"/>
      <c r="N27" s="322"/>
      <c r="O27" s="322"/>
      <c r="P27" s="322"/>
      <c r="Q27" s="322"/>
      <c r="R27" s="322"/>
      <c r="S27" s="322"/>
      <c r="T27" s="322"/>
      <c r="U27" s="322"/>
      <c r="V27" s="322"/>
      <c r="W27" s="322"/>
      <c r="X27" s="322"/>
      <c r="Y27" s="322"/>
      <c r="Z27" s="322"/>
      <c r="AA27" s="322"/>
      <c r="AB27" s="322"/>
      <c r="AC27" s="322"/>
      <c r="AD27" s="322"/>
      <c r="AE27" s="322"/>
      <c r="AF27" s="322"/>
      <c r="AG27" s="322"/>
      <c r="AH27" s="322"/>
      <c r="AI27" s="322"/>
      <c r="AJ27" s="322"/>
      <c r="AK27" s="322"/>
      <c r="AL27" s="322"/>
      <c r="AM27" s="322"/>
      <c r="AN27" s="322"/>
      <c r="AO27" s="322"/>
    </row>
    <row r="28" spans="1:41" s="304" customFormat="1" ht="15.65" customHeight="1">
      <c r="A28" s="335" t="s">
        <v>207</v>
      </c>
      <c r="B28" s="305"/>
      <c r="C28" s="329"/>
      <c r="D28" s="323"/>
      <c r="E28" s="327"/>
      <c r="F28" s="336"/>
      <c r="G28" s="327"/>
      <c r="H28" s="336"/>
      <c r="I28" s="327"/>
      <c r="J28" s="336"/>
      <c r="K28" s="327"/>
      <c r="L28" s="336"/>
      <c r="M28" s="327"/>
      <c r="N28" s="336"/>
      <c r="O28" s="336"/>
      <c r="P28" s="336"/>
      <c r="Q28" s="327"/>
      <c r="R28" s="336"/>
      <c r="S28" s="327"/>
      <c r="T28" s="336"/>
      <c r="U28" s="336"/>
      <c r="V28" s="336"/>
      <c r="W28" s="336"/>
      <c r="X28" s="336"/>
      <c r="Y28" s="336"/>
      <c r="Z28" s="336"/>
      <c r="AA28" s="336"/>
      <c r="AB28" s="336"/>
      <c r="AC28" s="336"/>
      <c r="AD28" s="336"/>
      <c r="AE28" s="336"/>
      <c r="AF28" s="336"/>
      <c r="AG28" s="336"/>
      <c r="AH28" s="327"/>
      <c r="AI28" s="327"/>
      <c r="AJ28" s="327"/>
      <c r="AK28" s="327"/>
      <c r="AL28" s="327"/>
      <c r="AM28" s="336"/>
      <c r="AN28" s="322"/>
      <c r="AO28" s="325"/>
    </row>
    <row r="29" spans="1:41" s="304" customFormat="1" ht="15.65" customHeight="1">
      <c r="A29" s="335"/>
      <c r="B29" s="332" t="s">
        <v>301</v>
      </c>
      <c r="C29" s="329"/>
      <c r="D29" s="323"/>
      <c r="E29" s="327"/>
      <c r="F29" s="336"/>
      <c r="G29" s="327"/>
      <c r="H29" s="336"/>
      <c r="I29" s="327"/>
      <c r="J29" s="336"/>
      <c r="K29" s="327"/>
      <c r="L29" s="336"/>
      <c r="M29" s="327"/>
      <c r="N29" s="336"/>
      <c r="O29" s="336"/>
      <c r="P29" s="336"/>
      <c r="Q29" s="327"/>
      <c r="R29" s="336"/>
      <c r="S29" s="327"/>
      <c r="T29" s="336"/>
      <c r="U29" s="336"/>
      <c r="V29" s="336"/>
      <c r="W29" s="336"/>
      <c r="X29" s="336"/>
      <c r="Y29" s="336"/>
      <c r="Z29" s="336"/>
      <c r="AA29" s="336"/>
      <c r="AB29" s="336"/>
      <c r="AC29" s="336"/>
      <c r="AD29" s="336"/>
      <c r="AE29" s="336"/>
      <c r="AF29" s="336"/>
      <c r="AG29" s="336"/>
      <c r="AH29" s="327"/>
      <c r="AI29" s="327"/>
      <c r="AJ29" s="327"/>
      <c r="AK29" s="327"/>
      <c r="AL29" s="327"/>
      <c r="AM29" s="336"/>
      <c r="AN29" s="322"/>
      <c r="AO29" s="325"/>
    </row>
    <row r="30" spans="1:41" s="304" customFormat="1" ht="15.65" customHeight="1">
      <c r="A30" s="328"/>
      <c r="B30" s="337" t="s">
        <v>295</v>
      </c>
      <c r="C30" s="329"/>
      <c r="D30" s="323"/>
      <c r="E30" s="334">
        <v>0</v>
      </c>
      <c r="F30" s="338"/>
      <c r="G30" s="334">
        <v>0</v>
      </c>
      <c r="H30" s="338"/>
      <c r="I30" s="334">
        <v>0</v>
      </c>
      <c r="J30" s="338"/>
      <c r="K30" s="334">
        <v>0</v>
      </c>
      <c r="L30" s="338"/>
      <c r="M30" s="334">
        <v>0</v>
      </c>
      <c r="N30" s="338"/>
      <c r="O30" s="334">
        <v>0</v>
      </c>
      <c r="P30" s="338"/>
      <c r="Q30" s="334">
        <v>0</v>
      </c>
      <c r="R30" s="338"/>
      <c r="S30" s="334">
        <v>0</v>
      </c>
      <c r="T30" s="338"/>
      <c r="U30" s="327">
        <v>-3301407395</v>
      </c>
      <c r="V30" s="327"/>
      <c r="W30" s="334">
        <v>0</v>
      </c>
      <c r="X30" s="336"/>
      <c r="Y30" s="334">
        <v>0</v>
      </c>
      <c r="Z30" s="336"/>
      <c r="AA30" s="334">
        <v>0</v>
      </c>
      <c r="AB30" s="336"/>
      <c r="AC30" s="334">
        <v>0</v>
      </c>
      <c r="AD30" s="336"/>
      <c r="AE30" s="334">
        <v>0</v>
      </c>
      <c r="AF30" s="336"/>
      <c r="AG30" s="334">
        <v>0</v>
      </c>
      <c r="AH30" s="326"/>
      <c r="AI30" s="327">
        <v>0</v>
      </c>
      <c r="AJ30" s="326"/>
      <c r="AK30" s="327">
        <v>-3301407395</v>
      </c>
      <c r="AL30" s="326"/>
      <c r="AM30" s="326">
        <v>419230866</v>
      </c>
      <c r="AN30" s="322"/>
      <c r="AO30" s="326">
        <f>AI30+AM30+AK30</f>
        <v>-2882176529</v>
      </c>
    </row>
    <row r="31" spans="1:41" s="304" customFormat="1" ht="15.65" customHeight="1">
      <c r="A31" s="328"/>
      <c r="B31" s="337" t="s">
        <v>152</v>
      </c>
      <c r="C31" s="329"/>
      <c r="D31" s="323"/>
      <c r="E31" s="334"/>
      <c r="F31" s="338"/>
      <c r="G31" s="334"/>
      <c r="H31" s="338"/>
      <c r="I31" s="334"/>
      <c r="J31" s="338"/>
      <c r="K31" s="334"/>
      <c r="L31" s="338"/>
      <c r="M31" s="334"/>
      <c r="N31" s="338"/>
      <c r="O31" s="334"/>
      <c r="P31" s="338"/>
      <c r="Q31" s="334"/>
      <c r="R31" s="338"/>
      <c r="S31" s="334"/>
      <c r="T31" s="338"/>
      <c r="U31" s="327"/>
      <c r="V31" s="327"/>
      <c r="W31" s="334"/>
      <c r="X31" s="336"/>
      <c r="Y31" s="334"/>
      <c r="Z31" s="336"/>
      <c r="AA31" s="334"/>
      <c r="AB31" s="336"/>
      <c r="AC31" s="334"/>
      <c r="AD31" s="336"/>
      <c r="AE31" s="334"/>
      <c r="AF31" s="336"/>
      <c r="AG31" s="334"/>
      <c r="AH31" s="326"/>
      <c r="AI31" s="327"/>
      <c r="AJ31" s="326"/>
      <c r="AK31" s="327"/>
      <c r="AL31" s="326"/>
      <c r="AM31" s="326"/>
      <c r="AN31" s="322"/>
      <c r="AO31" s="326"/>
    </row>
    <row r="32" spans="1:41" s="304" customFormat="1" ht="15.65" customHeight="1">
      <c r="A32" s="328"/>
      <c r="B32" s="337" t="s">
        <v>302</v>
      </c>
      <c r="C32" s="329"/>
      <c r="D32" s="323"/>
      <c r="E32" s="339">
        <v>0</v>
      </c>
      <c r="F32" s="340"/>
      <c r="G32" s="339">
        <v>0</v>
      </c>
      <c r="H32" s="340"/>
      <c r="I32" s="339">
        <v>0</v>
      </c>
      <c r="J32" s="340"/>
      <c r="K32" s="339">
        <v>0</v>
      </c>
      <c r="L32" s="340"/>
      <c r="M32" s="339">
        <v>0</v>
      </c>
      <c r="N32" s="340"/>
      <c r="O32" s="339">
        <v>0</v>
      </c>
      <c r="P32" s="340"/>
      <c r="Q32" s="339">
        <v>0</v>
      </c>
      <c r="R32" s="340"/>
      <c r="S32" s="339">
        <v>0</v>
      </c>
      <c r="T32" s="340"/>
      <c r="U32" s="339">
        <v>-39391366</v>
      </c>
      <c r="V32" s="341"/>
      <c r="W32" s="339">
        <v>0</v>
      </c>
      <c r="X32" s="341"/>
      <c r="Y32" s="339">
        <v>0</v>
      </c>
      <c r="Z32" s="341"/>
      <c r="AA32" s="339">
        <v>152212502</v>
      </c>
      <c r="AB32" s="341"/>
      <c r="AC32" s="339">
        <v>-654238634</v>
      </c>
      <c r="AD32" s="341"/>
      <c r="AE32" s="339">
        <v>355246746</v>
      </c>
      <c r="AF32" s="340"/>
      <c r="AG32" s="339">
        <v>-31805261</v>
      </c>
      <c r="AH32" s="340"/>
      <c r="AI32" s="331">
        <v>0</v>
      </c>
      <c r="AJ32" s="340"/>
      <c r="AK32" s="331">
        <v>-217976013</v>
      </c>
      <c r="AL32" s="340"/>
      <c r="AM32" s="339">
        <v>-7386047</v>
      </c>
      <c r="AN32" s="341"/>
      <c r="AO32" s="330">
        <f>AI32+AM32+AK32</f>
        <v>-225362060</v>
      </c>
    </row>
    <row r="33" spans="1:41" s="304" customFormat="1" ht="10" customHeight="1">
      <c r="A33" s="332"/>
      <c r="B33" s="305"/>
      <c r="C33" s="313"/>
      <c r="D33" s="322"/>
      <c r="E33" s="322"/>
      <c r="F33" s="322"/>
      <c r="G33" s="322"/>
      <c r="H33" s="322"/>
      <c r="I33" s="322"/>
      <c r="J33" s="322"/>
      <c r="K33" s="322"/>
      <c r="L33" s="322"/>
      <c r="M33" s="322"/>
      <c r="N33" s="322"/>
      <c r="O33" s="322"/>
      <c r="P33" s="322"/>
      <c r="Q33" s="322"/>
      <c r="R33" s="322"/>
      <c r="S33" s="322"/>
      <c r="T33" s="322"/>
      <c r="U33" s="322"/>
      <c r="V33" s="322"/>
      <c r="W33" s="322"/>
      <c r="X33" s="322"/>
      <c r="Y33" s="322"/>
      <c r="Z33" s="322"/>
      <c r="AA33" s="322"/>
      <c r="AB33" s="322"/>
      <c r="AC33" s="322"/>
      <c r="AD33" s="322"/>
      <c r="AE33" s="322"/>
      <c r="AF33" s="322"/>
      <c r="AG33" s="322"/>
      <c r="AH33" s="322"/>
      <c r="AI33" s="322"/>
      <c r="AJ33" s="322"/>
      <c r="AK33" s="322"/>
      <c r="AL33" s="322"/>
      <c r="AM33" s="322"/>
      <c r="AN33" s="322"/>
      <c r="AO33" s="322"/>
    </row>
    <row r="34" spans="1:41" s="304" customFormat="1" ht="15.65" customHeight="1">
      <c r="A34" s="332" t="s">
        <v>153</v>
      </c>
      <c r="B34" s="305"/>
      <c r="C34" s="313"/>
      <c r="D34" s="314"/>
      <c r="E34" s="322"/>
      <c r="F34" s="322"/>
      <c r="G34" s="322"/>
      <c r="H34" s="322"/>
      <c r="I34" s="322"/>
      <c r="J34" s="322"/>
      <c r="K34" s="322"/>
      <c r="L34" s="322"/>
      <c r="M34" s="322"/>
      <c r="N34" s="322"/>
      <c r="O34" s="322"/>
      <c r="P34" s="322"/>
      <c r="Q34" s="322"/>
      <c r="R34" s="322"/>
      <c r="S34" s="322"/>
      <c r="T34" s="322"/>
      <c r="U34" s="322"/>
      <c r="V34" s="322"/>
      <c r="W34" s="322"/>
      <c r="X34" s="322"/>
      <c r="Y34" s="322"/>
      <c r="Z34" s="322"/>
      <c r="AA34" s="322"/>
      <c r="AB34" s="322"/>
      <c r="AC34" s="322"/>
      <c r="AD34" s="322"/>
      <c r="AE34" s="322"/>
      <c r="AF34" s="322"/>
      <c r="AG34" s="322"/>
      <c r="AH34" s="322"/>
      <c r="AI34" s="322"/>
      <c r="AJ34" s="322"/>
      <c r="AK34" s="322"/>
      <c r="AL34" s="322"/>
      <c r="AM34" s="322"/>
      <c r="AN34" s="322"/>
      <c r="AO34" s="322"/>
    </row>
    <row r="35" spans="1:41" s="304" customFormat="1" ht="15.65" customHeight="1" thickBot="1">
      <c r="A35" s="332" t="s">
        <v>0</v>
      </c>
      <c r="B35" s="342" t="s">
        <v>303</v>
      </c>
      <c r="C35" s="313"/>
      <c r="D35" s="322"/>
      <c r="E35" s="343">
        <f>SUM(E23:E34)</f>
        <v>20400278730</v>
      </c>
      <c r="F35" s="322"/>
      <c r="G35" s="343">
        <f>SUM(G23:G34)</f>
        <v>2456261491</v>
      </c>
      <c r="H35" s="322"/>
      <c r="I35" s="343">
        <f>SUM(I23:I34)</f>
        <v>330835954</v>
      </c>
      <c r="J35" s="322"/>
      <c r="K35" s="343">
        <f>SUM(K23:K34)</f>
        <v>-127795383</v>
      </c>
      <c r="L35" s="322"/>
      <c r="M35" s="343">
        <f>SUM(M23:M34)</f>
        <v>-2320583519</v>
      </c>
      <c r="N35" s="322"/>
      <c r="O35" s="343">
        <f>SUM(O23:O34)</f>
        <v>100556041</v>
      </c>
      <c r="P35" s="322"/>
      <c r="Q35" s="343">
        <f>SUM(Q23:Q34)</f>
        <v>2040027873</v>
      </c>
      <c r="R35" s="322"/>
      <c r="S35" s="343">
        <f>SUM(S23:S34)</f>
        <v>244500000</v>
      </c>
      <c r="T35" s="322"/>
      <c r="U35" s="343">
        <f>SUM(U23:U34)</f>
        <v>93645317073</v>
      </c>
      <c r="V35" s="322"/>
      <c r="W35" s="343">
        <f>SUM(W23:W34)</f>
        <v>0</v>
      </c>
      <c r="X35" s="322"/>
      <c r="Y35" s="343">
        <f>SUM(Y23:Y34)</f>
        <v>0</v>
      </c>
      <c r="Z35" s="322"/>
      <c r="AA35" s="343">
        <f>SUM(AA23:AA34)</f>
        <v>318199935</v>
      </c>
      <c r="AB35" s="322"/>
      <c r="AC35" s="343">
        <f>SUM(AC23:AC34)</f>
        <v>-984775936</v>
      </c>
      <c r="AD35" s="322"/>
      <c r="AE35" s="343">
        <f>SUM(AE23:AE34)</f>
        <v>355246746</v>
      </c>
      <c r="AF35" s="322"/>
      <c r="AG35" s="343">
        <f>SUM(AG23:AG26,AG30,AG32)</f>
        <v>-223266365</v>
      </c>
      <c r="AH35" s="322"/>
      <c r="AI35" s="343">
        <f>SUM(AI23:AI34)</f>
        <v>-5838725</v>
      </c>
      <c r="AJ35" s="322"/>
      <c r="AK35" s="343">
        <f>SUM(AK23:AK34)</f>
        <v>116228963915</v>
      </c>
      <c r="AL35" s="322"/>
      <c r="AM35" s="343">
        <f>SUM(AM23:AM34)</f>
        <v>3889467780</v>
      </c>
      <c r="AN35" s="322"/>
      <c r="AO35" s="343">
        <f>SUM(AO23:AO34)</f>
        <v>120118431695</v>
      </c>
    </row>
    <row r="36" spans="1:41" s="304" customFormat="1" ht="15.65" customHeight="1" thickTop="1">
      <c r="A36" s="332"/>
      <c r="B36" s="305"/>
      <c r="C36" s="313"/>
      <c r="D36" s="322"/>
      <c r="E36" s="325"/>
      <c r="F36" s="322"/>
      <c r="G36" s="325"/>
      <c r="H36" s="322"/>
      <c r="I36" s="325"/>
      <c r="J36" s="322"/>
      <c r="K36" s="325"/>
      <c r="L36" s="322"/>
      <c r="M36" s="325"/>
      <c r="N36" s="322"/>
      <c r="O36" s="322"/>
      <c r="P36" s="322"/>
      <c r="Q36" s="325"/>
      <c r="R36" s="322"/>
      <c r="S36" s="325"/>
      <c r="T36" s="322"/>
      <c r="U36" s="325"/>
      <c r="V36" s="322"/>
      <c r="W36" s="325"/>
      <c r="X36" s="322"/>
      <c r="Y36" s="325"/>
      <c r="Z36" s="322"/>
      <c r="AA36" s="325"/>
      <c r="AB36" s="322"/>
      <c r="AC36" s="325"/>
      <c r="AD36" s="322"/>
      <c r="AE36" s="325"/>
      <c r="AF36" s="322"/>
      <c r="AG36" s="325"/>
      <c r="AH36" s="322"/>
      <c r="AI36" s="325"/>
      <c r="AJ36" s="322"/>
      <c r="AK36" s="325"/>
      <c r="AL36" s="322"/>
      <c r="AM36" s="325"/>
      <c r="AN36" s="322"/>
      <c r="AO36" s="325"/>
    </row>
    <row r="37" spans="1:41" s="304" customFormat="1" ht="15.65" customHeight="1">
      <c r="A37" s="332"/>
      <c r="B37" s="305"/>
      <c r="C37" s="313"/>
      <c r="D37" s="322"/>
      <c r="E37" s="325"/>
      <c r="F37" s="322"/>
      <c r="G37" s="325"/>
      <c r="H37" s="322"/>
      <c r="I37" s="325"/>
      <c r="J37" s="322"/>
      <c r="K37" s="325"/>
      <c r="L37" s="322"/>
      <c r="M37" s="325"/>
      <c r="N37" s="322"/>
      <c r="O37" s="322"/>
      <c r="P37" s="322"/>
      <c r="Q37" s="325"/>
      <c r="R37" s="322"/>
      <c r="S37" s="325"/>
      <c r="T37" s="322"/>
      <c r="U37" s="325"/>
      <c r="V37" s="322"/>
      <c r="W37" s="325"/>
      <c r="X37" s="322"/>
      <c r="Y37" s="325"/>
      <c r="Z37" s="322"/>
      <c r="AA37" s="325"/>
      <c r="AB37" s="322"/>
      <c r="AC37" s="325"/>
      <c r="AD37" s="322"/>
      <c r="AE37" s="325"/>
      <c r="AF37" s="322"/>
      <c r="AG37" s="325"/>
      <c r="AH37" s="322"/>
      <c r="AI37" s="325"/>
      <c r="AJ37" s="322"/>
      <c r="AK37" s="325"/>
      <c r="AL37" s="322"/>
      <c r="AM37" s="325"/>
      <c r="AN37" s="322"/>
      <c r="AO37" s="325"/>
    </row>
    <row r="38" spans="1:41" s="304" customFormat="1" ht="15.65" customHeight="1">
      <c r="A38" s="321" t="s">
        <v>148</v>
      </c>
      <c r="B38" s="305"/>
      <c r="C38" s="313"/>
      <c r="D38" s="322"/>
      <c r="E38" s="344"/>
      <c r="F38" s="326"/>
      <c r="G38" s="344"/>
      <c r="H38" s="326"/>
      <c r="I38" s="344"/>
      <c r="J38" s="326"/>
      <c r="K38" s="344"/>
      <c r="L38" s="326"/>
      <c r="M38" s="344"/>
      <c r="N38" s="326"/>
      <c r="O38" s="344"/>
      <c r="P38" s="326"/>
      <c r="Q38" s="344"/>
      <c r="R38" s="326"/>
      <c r="S38" s="344"/>
      <c r="T38" s="326"/>
      <c r="U38" s="344"/>
      <c r="V38" s="326"/>
      <c r="W38" s="344"/>
      <c r="X38" s="326"/>
      <c r="Y38" s="344"/>
      <c r="Z38" s="326"/>
      <c r="AA38" s="344"/>
      <c r="AB38" s="326"/>
      <c r="AC38" s="344"/>
      <c r="AD38" s="326"/>
      <c r="AE38" s="344"/>
      <c r="AF38" s="326"/>
      <c r="AG38" s="344"/>
      <c r="AH38" s="327"/>
      <c r="AI38" s="345"/>
      <c r="AJ38" s="327"/>
      <c r="AK38" s="345"/>
      <c r="AL38" s="327"/>
      <c r="AM38" s="345"/>
      <c r="AN38" s="327"/>
      <c r="AO38" s="345"/>
    </row>
    <row r="39" spans="1:41" s="304" customFormat="1" ht="15.65" customHeight="1">
      <c r="A39" s="305"/>
      <c r="B39" s="324" t="s">
        <v>154</v>
      </c>
      <c r="C39" s="313"/>
      <c r="D39" s="325"/>
      <c r="E39" s="344">
        <v>20400278730</v>
      </c>
      <c r="F39" s="326"/>
      <c r="G39" s="344">
        <v>2456261491</v>
      </c>
      <c r="H39" s="326"/>
      <c r="I39" s="344">
        <v>330835954</v>
      </c>
      <c r="J39" s="326"/>
      <c r="K39" s="344">
        <v>-127795383</v>
      </c>
      <c r="L39" s="326"/>
      <c r="M39" s="344">
        <v>-2320583519</v>
      </c>
      <c r="N39" s="326"/>
      <c r="O39" s="344">
        <v>100556041</v>
      </c>
      <c r="P39" s="326"/>
      <c r="Q39" s="344">
        <v>2040027873</v>
      </c>
      <c r="R39" s="326"/>
      <c r="S39" s="344">
        <v>244500000</v>
      </c>
      <c r="T39" s="326"/>
      <c r="U39" s="344">
        <v>93645317073</v>
      </c>
      <c r="V39" s="326"/>
      <c r="W39" s="344">
        <v>0</v>
      </c>
      <c r="X39" s="326"/>
      <c r="Y39" s="344">
        <v>0</v>
      </c>
      <c r="Z39" s="326"/>
      <c r="AA39" s="344">
        <v>318199935</v>
      </c>
      <c r="AB39" s="326"/>
      <c r="AC39" s="344">
        <v>-984775936</v>
      </c>
      <c r="AD39" s="326"/>
      <c r="AE39" s="344">
        <v>355246746</v>
      </c>
      <c r="AF39" s="326"/>
      <c r="AG39" s="344">
        <v>-223266365</v>
      </c>
      <c r="AH39" s="327"/>
      <c r="AI39" s="345">
        <v>-5838725</v>
      </c>
      <c r="AJ39" s="327"/>
      <c r="AK39" s="345">
        <f>SUM(E39:AI39)</f>
        <v>116228963915</v>
      </c>
      <c r="AL39" s="327"/>
      <c r="AM39" s="345">
        <v>3889467780</v>
      </c>
      <c r="AN39" s="327"/>
      <c r="AO39" s="345">
        <f>SUM(AK39:AM39)</f>
        <v>120118431695</v>
      </c>
    </row>
    <row r="40" spans="1:41" s="304" customFormat="1" ht="15.65" customHeight="1">
      <c r="A40" s="333" t="s">
        <v>151</v>
      </c>
      <c r="B40" s="305"/>
      <c r="C40" s="329">
        <v>37</v>
      </c>
      <c r="D40" s="323"/>
      <c r="E40" s="346">
        <v>0</v>
      </c>
      <c r="F40" s="326"/>
      <c r="G40" s="346">
        <v>0</v>
      </c>
      <c r="H40" s="326"/>
      <c r="I40" s="346">
        <v>0</v>
      </c>
      <c r="J40" s="326"/>
      <c r="K40" s="346">
        <v>0</v>
      </c>
      <c r="L40" s="326"/>
      <c r="M40" s="346">
        <v>0</v>
      </c>
      <c r="N40" s="326"/>
      <c r="O40" s="346">
        <v>0</v>
      </c>
      <c r="P40" s="326"/>
      <c r="Q40" s="346">
        <v>0</v>
      </c>
      <c r="R40" s="326"/>
      <c r="S40" s="346">
        <v>0</v>
      </c>
      <c r="T40" s="326"/>
      <c r="U40" s="346">
        <v>-2651901359</v>
      </c>
      <c r="V40" s="326"/>
      <c r="W40" s="346">
        <v>0</v>
      </c>
      <c r="X40" s="326"/>
      <c r="Y40" s="346">
        <v>0</v>
      </c>
      <c r="Z40" s="326"/>
      <c r="AA40" s="346">
        <v>0</v>
      </c>
      <c r="AB40" s="326"/>
      <c r="AC40" s="346">
        <v>0</v>
      </c>
      <c r="AD40" s="326"/>
      <c r="AE40" s="346">
        <v>0</v>
      </c>
      <c r="AF40" s="326"/>
      <c r="AG40" s="346">
        <v>0</v>
      </c>
      <c r="AH40" s="326"/>
      <c r="AI40" s="345">
        <v>0</v>
      </c>
      <c r="AJ40" s="326"/>
      <c r="AK40" s="345">
        <f>SUM(E40:AI40)</f>
        <v>-2651901359</v>
      </c>
      <c r="AL40" s="326"/>
      <c r="AM40" s="344">
        <v>-5971992376</v>
      </c>
      <c r="AN40" s="322"/>
      <c r="AO40" s="347">
        <f>SUM(AK40:AM40)</f>
        <v>-8623893735</v>
      </c>
    </row>
    <row r="41" spans="1:41" s="304" customFormat="1" ht="15.65" customHeight="1">
      <c r="A41" s="333" t="s">
        <v>263</v>
      </c>
      <c r="B41" s="305"/>
      <c r="C41" s="329"/>
      <c r="D41" s="323"/>
      <c r="E41" s="346"/>
      <c r="F41" s="326"/>
      <c r="G41" s="346"/>
      <c r="H41" s="326"/>
      <c r="I41" s="346"/>
      <c r="J41" s="326"/>
      <c r="K41" s="346"/>
      <c r="L41" s="326"/>
      <c r="M41" s="346"/>
      <c r="N41" s="326"/>
      <c r="O41" s="346"/>
      <c r="P41" s="326"/>
      <c r="Q41" s="346"/>
      <c r="R41" s="326"/>
      <c r="S41" s="346"/>
      <c r="T41" s="326"/>
      <c r="U41" s="346"/>
      <c r="V41" s="326"/>
      <c r="W41" s="346"/>
      <c r="X41" s="326"/>
      <c r="Y41" s="346"/>
      <c r="Z41" s="326"/>
      <c r="AA41" s="346"/>
      <c r="AB41" s="326"/>
      <c r="AC41" s="346"/>
      <c r="AD41" s="326"/>
      <c r="AE41" s="346"/>
      <c r="AF41" s="326"/>
      <c r="AG41" s="346"/>
      <c r="AH41" s="326"/>
      <c r="AI41" s="345"/>
      <c r="AJ41" s="326"/>
      <c r="AK41" s="345"/>
      <c r="AL41" s="326"/>
      <c r="AM41" s="344"/>
      <c r="AN41" s="322"/>
      <c r="AO41" s="347"/>
    </row>
    <row r="42" spans="1:41" s="304" customFormat="1" ht="15.65" customHeight="1">
      <c r="A42" s="333"/>
      <c r="B42" s="305" t="s">
        <v>264</v>
      </c>
      <c r="C42" s="329"/>
      <c r="D42" s="323"/>
      <c r="E42" s="346">
        <v>0</v>
      </c>
      <c r="F42" s="326"/>
      <c r="G42" s="346">
        <v>0</v>
      </c>
      <c r="H42" s="326"/>
      <c r="I42" s="346">
        <v>0</v>
      </c>
      <c r="J42" s="326"/>
      <c r="K42" s="346">
        <v>0</v>
      </c>
      <c r="L42" s="326"/>
      <c r="M42" s="346">
        <v>-2191383</v>
      </c>
      <c r="N42" s="326"/>
      <c r="O42" s="346">
        <v>0</v>
      </c>
      <c r="P42" s="326"/>
      <c r="Q42" s="346">
        <v>0</v>
      </c>
      <c r="R42" s="326"/>
      <c r="S42" s="346">
        <v>0</v>
      </c>
      <c r="T42" s="326"/>
      <c r="U42" s="346">
        <v>0</v>
      </c>
      <c r="V42" s="326"/>
      <c r="W42" s="346">
        <v>0</v>
      </c>
      <c r="X42" s="326"/>
      <c r="Y42" s="346">
        <v>0</v>
      </c>
      <c r="Z42" s="326"/>
      <c r="AA42" s="346">
        <v>0</v>
      </c>
      <c r="AB42" s="326"/>
      <c r="AC42" s="346">
        <v>0</v>
      </c>
      <c r="AD42" s="326"/>
      <c r="AE42" s="346">
        <v>0</v>
      </c>
      <c r="AF42" s="326"/>
      <c r="AG42" s="346">
        <v>0</v>
      </c>
      <c r="AH42" s="326"/>
      <c r="AI42" s="345">
        <v>0</v>
      </c>
      <c r="AJ42" s="326"/>
      <c r="AK42" s="345">
        <f>SUM(E42:AI42)</f>
        <v>-2191383</v>
      </c>
      <c r="AL42" s="326"/>
      <c r="AM42" s="345">
        <v>0</v>
      </c>
      <c r="AN42" s="322"/>
      <c r="AO42" s="347">
        <f>SUM(AK42:AM42)</f>
        <v>-2191383</v>
      </c>
    </row>
    <row r="43" spans="1:41" s="304" customFormat="1" ht="15.65" customHeight="1">
      <c r="A43" s="333" t="s">
        <v>209</v>
      </c>
      <c r="B43" s="305"/>
      <c r="C43" s="329"/>
      <c r="D43" s="323"/>
      <c r="E43" s="346"/>
      <c r="F43" s="326"/>
      <c r="G43" s="346"/>
      <c r="H43" s="326"/>
      <c r="I43" s="346"/>
      <c r="J43" s="326"/>
      <c r="K43" s="346"/>
      <c r="L43" s="326"/>
      <c r="M43" s="346"/>
      <c r="N43" s="326"/>
      <c r="O43" s="346"/>
      <c r="P43" s="326"/>
      <c r="Q43" s="346"/>
      <c r="R43" s="326"/>
      <c r="S43" s="346"/>
      <c r="T43" s="326"/>
      <c r="U43" s="346"/>
      <c r="V43" s="326"/>
      <c r="W43" s="346"/>
      <c r="X43" s="326"/>
      <c r="Y43" s="346"/>
      <c r="Z43" s="326"/>
      <c r="AA43" s="346"/>
      <c r="AB43" s="326"/>
      <c r="AC43" s="346"/>
      <c r="AD43" s="326"/>
      <c r="AE43" s="346"/>
      <c r="AF43" s="326"/>
      <c r="AG43" s="346"/>
      <c r="AH43" s="326"/>
      <c r="AI43" s="345"/>
      <c r="AJ43" s="326"/>
      <c r="AK43" s="345"/>
      <c r="AL43" s="326"/>
      <c r="AM43" s="344"/>
      <c r="AN43" s="322"/>
      <c r="AO43" s="347"/>
    </row>
    <row r="44" spans="1:41" s="304" customFormat="1" ht="15.65" customHeight="1">
      <c r="A44" s="333"/>
      <c r="B44" s="305" t="s">
        <v>122</v>
      </c>
      <c r="C44" s="329">
        <v>40</v>
      </c>
      <c r="D44" s="323"/>
      <c r="E44" s="346">
        <v>0</v>
      </c>
      <c r="F44" s="326"/>
      <c r="G44" s="346">
        <v>0</v>
      </c>
      <c r="H44" s="326"/>
      <c r="I44" s="346">
        <v>-4671283952</v>
      </c>
      <c r="J44" s="326"/>
      <c r="K44" s="346">
        <v>0</v>
      </c>
      <c r="L44" s="326"/>
      <c r="M44" s="346">
        <v>0</v>
      </c>
      <c r="N44" s="326"/>
      <c r="O44" s="346">
        <v>0</v>
      </c>
      <c r="P44" s="326"/>
      <c r="Q44" s="346">
        <v>0</v>
      </c>
      <c r="R44" s="326"/>
      <c r="S44" s="346">
        <v>0</v>
      </c>
      <c r="T44" s="326"/>
      <c r="U44" s="346">
        <v>0</v>
      </c>
      <c r="V44" s="326"/>
      <c r="W44" s="346">
        <v>0</v>
      </c>
      <c r="X44" s="326"/>
      <c r="Y44" s="346">
        <v>0</v>
      </c>
      <c r="Z44" s="326"/>
      <c r="AA44" s="346">
        <v>0</v>
      </c>
      <c r="AB44" s="326"/>
      <c r="AC44" s="346">
        <v>0</v>
      </c>
      <c r="AD44" s="326"/>
      <c r="AE44" s="346">
        <v>0</v>
      </c>
      <c r="AF44" s="326"/>
      <c r="AG44" s="346">
        <v>0</v>
      </c>
      <c r="AH44" s="326"/>
      <c r="AI44" s="345">
        <v>0</v>
      </c>
      <c r="AJ44" s="326"/>
      <c r="AK44" s="345">
        <f>SUM(E44:AI44)</f>
        <v>-4671283952</v>
      </c>
      <c r="AL44" s="326"/>
      <c r="AM44" s="345">
        <v>4671283952</v>
      </c>
      <c r="AN44" s="322"/>
      <c r="AO44" s="347">
        <f>SUM(AK44:AM44)</f>
        <v>0</v>
      </c>
    </row>
    <row r="45" spans="1:41" s="304" customFormat="1" ht="15.65" customHeight="1">
      <c r="A45" s="333" t="s">
        <v>265</v>
      </c>
      <c r="B45" s="305"/>
      <c r="C45" s="329"/>
      <c r="D45" s="323"/>
      <c r="E45" s="346">
        <v>0</v>
      </c>
      <c r="F45" s="326"/>
      <c r="G45" s="346">
        <v>0</v>
      </c>
      <c r="H45" s="326"/>
      <c r="I45" s="346">
        <v>0</v>
      </c>
      <c r="J45" s="326"/>
      <c r="K45" s="346">
        <v>127795383</v>
      </c>
      <c r="L45" s="326"/>
      <c r="M45" s="346">
        <v>0</v>
      </c>
      <c r="N45" s="326"/>
      <c r="O45" s="346">
        <v>0</v>
      </c>
      <c r="P45" s="326"/>
      <c r="Q45" s="346">
        <v>0</v>
      </c>
      <c r="R45" s="326"/>
      <c r="S45" s="346">
        <v>0</v>
      </c>
      <c r="T45" s="326"/>
      <c r="U45" s="346">
        <v>-127795383</v>
      </c>
      <c r="V45" s="326"/>
      <c r="W45" s="346">
        <v>0</v>
      </c>
      <c r="X45" s="326"/>
      <c r="Y45" s="346">
        <v>0</v>
      </c>
      <c r="Z45" s="326"/>
      <c r="AA45" s="346">
        <v>0</v>
      </c>
      <c r="AB45" s="326"/>
      <c r="AC45" s="346">
        <v>0</v>
      </c>
      <c r="AD45" s="326"/>
      <c r="AE45" s="346">
        <v>0</v>
      </c>
      <c r="AF45" s="326"/>
      <c r="AG45" s="346">
        <v>0</v>
      </c>
      <c r="AH45" s="326"/>
      <c r="AI45" s="345">
        <v>0</v>
      </c>
      <c r="AJ45" s="326"/>
      <c r="AK45" s="345">
        <f>SUM(E45:AI45)</f>
        <v>0</v>
      </c>
      <c r="AL45" s="326"/>
      <c r="AM45" s="345">
        <v>-806203711</v>
      </c>
      <c r="AN45" s="322"/>
      <c r="AO45" s="347">
        <f>SUM(AK45:AM45)</f>
        <v>-806203711</v>
      </c>
    </row>
    <row r="46" spans="1:41" s="304" customFormat="1" ht="15.65" customHeight="1">
      <c r="A46" s="333" t="s">
        <v>254</v>
      </c>
      <c r="B46" s="305"/>
      <c r="C46" s="329"/>
      <c r="D46" s="323"/>
      <c r="E46" s="346">
        <v>0</v>
      </c>
      <c r="F46" s="326"/>
      <c r="G46" s="346">
        <v>0</v>
      </c>
      <c r="H46" s="326"/>
      <c r="I46" s="346">
        <v>0</v>
      </c>
      <c r="J46" s="326"/>
      <c r="K46" s="346">
        <v>0</v>
      </c>
      <c r="L46" s="326"/>
      <c r="M46" s="346">
        <v>0</v>
      </c>
      <c r="N46" s="326"/>
      <c r="O46" s="346">
        <v>-100556041</v>
      </c>
      <c r="P46" s="326"/>
      <c r="Q46" s="346">
        <v>0</v>
      </c>
      <c r="R46" s="326"/>
      <c r="S46" s="346">
        <v>0</v>
      </c>
      <c r="T46" s="326"/>
      <c r="U46" s="346">
        <v>100556040.99999979</v>
      </c>
      <c r="V46" s="326"/>
      <c r="W46" s="346">
        <v>0</v>
      </c>
      <c r="X46" s="326"/>
      <c r="Y46" s="346">
        <v>0</v>
      </c>
      <c r="Z46" s="326"/>
      <c r="AA46" s="346">
        <v>0</v>
      </c>
      <c r="AB46" s="326"/>
      <c r="AC46" s="346">
        <v>0</v>
      </c>
      <c r="AD46" s="326"/>
      <c r="AE46" s="346">
        <v>0</v>
      </c>
      <c r="AF46" s="326"/>
      <c r="AG46" s="345">
        <v>0</v>
      </c>
      <c r="AH46" s="326"/>
      <c r="AI46" s="345">
        <v>5838725</v>
      </c>
      <c r="AJ46" s="326"/>
      <c r="AK46" s="345">
        <f>SUM(E46:AI46)</f>
        <v>5838724.9999997914</v>
      </c>
      <c r="AL46" s="326"/>
      <c r="AM46" s="345">
        <v>0</v>
      </c>
      <c r="AN46" s="322"/>
      <c r="AO46" s="347">
        <f>SUM(AK46:AM46)</f>
        <v>5838724.9999997914</v>
      </c>
    </row>
    <row r="47" spans="1:41" s="304" customFormat="1" ht="15.65" customHeight="1">
      <c r="A47" s="333" t="s">
        <v>321</v>
      </c>
      <c r="B47" s="305"/>
      <c r="C47" s="329"/>
      <c r="D47" s="323"/>
      <c r="E47" s="346"/>
      <c r="F47" s="326"/>
      <c r="G47" s="346"/>
      <c r="H47" s="326"/>
      <c r="I47" s="346"/>
      <c r="J47" s="326"/>
      <c r="K47" s="346"/>
      <c r="L47" s="326"/>
      <c r="M47" s="346"/>
      <c r="N47" s="326"/>
      <c r="O47" s="346"/>
      <c r="P47" s="326"/>
      <c r="Q47" s="346"/>
      <c r="R47" s="326"/>
      <c r="S47" s="346"/>
      <c r="T47" s="326"/>
      <c r="U47" s="346"/>
      <c r="V47" s="326"/>
      <c r="W47" s="346"/>
      <c r="X47" s="326"/>
      <c r="Y47" s="346"/>
      <c r="Z47" s="326"/>
      <c r="AA47" s="346"/>
      <c r="AB47" s="326"/>
      <c r="AC47" s="346"/>
      <c r="AD47" s="326"/>
      <c r="AE47" s="346"/>
      <c r="AF47" s="326"/>
      <c r="AG47" s="346"/>
      <c r="AH47" s="326"/>
      <c r="AI47" s="345"/>
      <c r="AJ47" s="326"/>
      <c r="AK47" s="345"/>
      <c r="AL47" s="326"/>
      <c r="AM47" s="345"/>
      <c r="AN47" s="322"/>
      <c r="AO47" s="347"/>
    </row>
    <row r="48" spans="1:41" s="304" customFormat="1" ht="15.65" customHeight="1">
      <c r="B48" s="305" t="s">
        <v>322</v>
      </c>
      <c r="C48" s="329"/>
      <c r="D48" s="323"/>
      <c r="E48" s="346">
        <v>0</v>
      </c>
      <c r="F48" s="326"/>
      <c r="G48" s="346">
        <v>0</v>
      </c>
      <c r="H48" s="326"/>
      <c r="I48" s="346">
        <v>0</v>
      </c>
      <c r="J48" s="326"/>
      <c r="K48" s="346">
        <v>-2210561</v>
      </c>
      <c r="L48" s="326"/>
      <c r="M48" s="346">
        <v>0</v>
      </c>
      <c r="N48" s="326"/>
      <c r="O48" s="346">
        <v>0</v>
      </c>
      <c r="P48" s="326"/>
      <c r="Q48" s="346">
        <v>0</v>
      </c>
      <c r="R48" s="326"/>
      <c r="S48" s="346">
        <v>0</v>
      </c>
      <c r="T48" s="326"/>
      <c r="U48" s="346">
        <v>0</v>
      </c>
      <c r="V48" s="326"/>
      <c r="W48" s="346">
        <v>0</v>
      </c>
      <c r="X48" s="326"/>
      <c r="Y48" s="346">
        <v>0</v>
      </c>
      <c r="Z48" s="326"/>
      <c r="AA48" s="346">
        <v>0</v>
      </c>
      <c r="AB48" s="326"/>
      <c r="AC48" s="346">
        <v>0</v>
      </c>
      <c r="AD48" s="326"/>
      <c r="AE48" s="346">
        <v>0</v>
      </c>
      <c r="AF48" s="326"/>
      <c r="AG48" s="346">
        <v>0</v>
      </c>
      <c r="AH48" s="326"/>
      <c r="AI48" s="345">
        <v>0</v>
      </c>
      <c r="AJ48" s="326"/>
      <c r="AK48" s="345">
        <f>SUM(E48:AI48)</f>
        <v>-2210561</v>
      </c>
      <c r="AL48" s="326"/>
      <c r="AM48" s="345">
        <v>-4707621</v>
      </c>
      <c r="AN48" s="322"/>
      <c r="AO48" s="347">
        <f>SUM(AK48:AM48)</f>
        <v>-6918182</v>
      </c>
    </row>
    <row r="49" spans="1:41" s="304" customFormat="1" ht="15.65" customHeight="1">
      <c r="A49" s="305" t="s">
        <v>266</v>
      </c>
      <c r="B49" s="305"/>
      <c r="C49" s="329"/>
      <c r="D49" s="323"/>
      <c r="E49" s="346"/>
      <c r="F49" s="326"/>
      <c r="G49" s="346"/>
      <c r="H49" s="326"/>
      <c r="I49" s="346"/>
      <c r="J49" s="326"/>
      <c r="K49" s="346"/>
      <c r="L49" s="326"/>
      <c r="M49" s="346"/>
      <c r="N49" s="326"/>
      <c r="O49" s="346"/>
      <c r="P49" s="326"/>
      <c r="Q49" s="346"/>
      <c r="R49" s="326"/>
      <c r="S49" s="346"/>
      <c r="T49" s="326"/>
      <c r="U49" s="346"/>
      <c r="V49" s="326"/>
      <c r="W49" s="346"/>
      <c r="X49" s="326"/>
      <c r="Y49" s="346"/>
      <c r="Z49" s="326"/>
      <c r="AA49" s="346"/>
      <c r="AB49" s="326"/>
      <c r="AC49" s="346"/>
      <c r="AD49" s="326"/>
      <c r="AE49" s="346"/>
      <c r="AF49" s="326"/>
      <c r="AG49" s="346"/>
      <c r="AH49" s="326"/>
      <c r="AI49" s="345"/>
      <c r="AJ49" s="326"/>
      <c r="AK49" s="345"/>
      <c r="AL49" s="326"/>
      <c r="AM49" s="345"/>
      <c r="AN49" s="322"/>
      <c r="AO49" s="347"/>
    </row>
    <row r="50" spans="1:41" s="304" customFormat="1" ht="15.65" customHeight="1">
      <c r="A50" s="305"/>
      <c r="B50" s="305" t="s">
        <v>267</v>
      </c>
      <c r="C50" s="329"/>
      <c r="D50" s="323"/>
      <c r="E50" s="346">
        <v>0</v>
      </c>
      <c r="F50" s="326"/>
      <c r="G50" s="346">
        <v>0</v>
      </c>
      <c r="H50" s="326"/>
      <c r="I50" s="346">
        <v>0</v>
      </c>
      <c r="J50" s="326"/>
      <c r="K50" s="346">
        <v>0</v>
      </c>
      <c r="L50" s="326"/>
      <c r="M50" s="346">
        <v>0</v>
      </c>
      <c r="N50" s="326"/>
      <c r="O50" s="346">
        <v>0</v>
      </c>
      <c r="P50" s="326"/>
      <c r="Q50" s="346">
        <v>0</v>
      </c>
      <c r="R50" s="326"/>
      <c r="S50" s="346">
        <v>0</v>
      </c>
      <c r="T50" s="326"/>
      <c r="U50" s="346">
        <v>0</v>
      </c>
      <c r="V50" s="326"/>
      <c r="W50" s="346">
        <v>0</v>
      </c>
      <c r="X50" s="326"/>
      <c r="Y50" s="346">
        <v>0</v>
      </c>
      <c r="Z50" s="326"/>
      <c r="AA50" s="346">
        <v>0</v>
      </c>
      <c r="AB50" s="326"/>
      <c r="AC50" s="346">
        <v>0</v>
      </c>
      <c r="AD50" s="326"/>
      <c r="AE50" s="346">
        <v>0</v>
      </c>
      <c r="AF50" s="326"/>
      <c r="AG50" s="346">
        <v>0</v>
      </c>
      <c r="AH50" s="326"/>
      <c r="AI50" s="345">
        <v>0</v>
      </c>
      <c r="AJ50" s="326"/>
      <c r="AK50" s="345">
        <f>SUM(E50:AI50)</f>
        <v>0</v>
      </c>
      <c r="AL50" s="326"/>
      <c r="AM50" s="345">
        <v>12697600</v>
      </c>
      <c r="AN50" s="322"/>
      <c r="AO50" s="347">
        <f>SUM(AK50:AM50)</f>
        <v>12697600</v>
      </c>
    </row>
    <row r="51" spans="1:41" s="304" customFormat="1" ht="15.65" customHeight="1">
      <c r="A51" s="333" t="s">
        <v>300</v>
      </c>
      <c r="B51" s="305"/>
      <c r="C51" s="329">
        <v>15</v>
      </c>
      <c r="D51" s="322"/>
      <c r="E51" s="348">
        <v>0</v>
      </c>
      <c r="F51" s="322"/>
      <c r="G51" s="348">
        <v>0</v>
      </c>
      <c r="H51" s="322"/>
      <c r="I51" s="348">
        <v>0</v>
      </c>
      <c r="J51" s="322"/>
      <c r="K51" s="348">
        <v>0</v>
      </c>
      <c r="L51" s="322"/>
      <c r="M51" s="348">
        <v>0</v>
      </c>
      <c r="N51" s="322"/>
      <c r="O51" s="348">
        <v>0</v>
      </c>
      <c r="P51" s="322"/>
      <c r="Q51" s="348">
        <v>0</v>
      </c>
      <c r="R51" s="322"/>
      <c r="S51" s="348">
        <v>0</v>
      </c>
      <c r="T51" s="322"/>
      <c r="U51" s="348">
        <v>0</v>
      </c>
      <c r="V51" s="322"/>
      <c r="W51" s="348">
        <v>0</v>
      </c>
      <c r="X51" s="322"/>
      <c r="Y51" s="348">
        <v>0</v>
      </c>
      <c r="Z51" s="322"/>
      <c r="AA51" s="348">
        <v>-12530179</v>
      </c>
      <c r="AB51" s="322"/>
      <c r="AC51" s="348">
        <v>0</v>
      </c>
      <c r="AD51" s="322"/>
      <c r="AE51" s="348">
        <v>0</v>
      </c>
      <c r="AF51" s="322"/>
      <c r="AG51" s="348">
        <v>0</v>
      </c>
      <c r="AH51" s="322"/>
      <c r="AI51" s="348">
        <v>12530179</v>
      </c>
      <c r="AJ51" s="322"/>
      <c r="AK51" s="345">
        <f>SUM(E51:AI51)</f>
        <v>0</v>
      </c>
      <c r="AL51" s="322"/>
      <c r="AM51" s="345">
        <v>0</v>
      </c>
      <c r="AN51" s="322"/>
      <c r="AO51" s="347">
        <f>SUM(AK51:AM51)</f>
        <v>0</v>
      </c>
    </row>
    <row r="52" spans="1:41" s="304" customFormat="1" ht="6" customHeight="1">
      <c r="A52" s="333"/>
      <c r="B52" s="305"/>
      <c r="C52" s="329"/>
      <c r="D52" s="322"/>
      <c r="E52" s="348"/>
      <c r="F52" s="322"/>
      <c r="G52" s="348"/>
      <c r="H52" s="322"/>
      <c r="I52" s="348"/>
      <c r="J52" s="322"/>
      <c r="K52" s="348"/>
      <c r="L52" s="322"/>
      <c r="M52" s="348"/>
      <c r="N52" s="322"/>
      <c r="O52" s="348"/>
      <c r="P52" s="322"/>
      <c r="Q52" s="348"/>
      <c r="R52" s="322"/>
      <c r="S52" s="348"/>
      <c r="T52" s="322"/>
      <c r="U52" s="348"/>
      <c r="V52" s="322"/>
      <c r="W52" s="348"/>
      <c r="X52" s="322"/>
      <c r="Y52" s="348"/>
      <c r="Z52" s="322"/>
      <c r="AA52" s="348"/>
      <c r="AB52" s="322"/>
      <c r="AC52" s="348"/>
      <c r="AD52" s="322"/>
      <c r="AE52" s="348"/>
      <c r="AF52" s="322"/>
      <c r="AG52" s="348"/>
      <c r="AH52" s="322"/>
      <c r="AI52" s="348"/>
      <c r="AJ52" s="322"/>
      <c r="AK52" s="345"/>
      <c r="AL52" s="322"/>
      <c r="AM52" s="359"/>
      <c r="AN52" s="322"/>
      <c r="AO52" s="347"/>
    </row>
    <row r="53" spans="1:41" s="304" customFormat="1" ht="15.65" customHeight="1">
      <c r="A53" s="335" t="s">
        <v>208</v>
      </c>
      <c r="B53" s="305"/>
      <c r="C53" s="329"/>
      <c r="D53" s="323"/>
      <c r="E53" s="345"/>
      <c r="F53" s="336"/>
      <c r="G53" s="345"/>
      <c r="H53" s="336"/>
      <c r="I53" s="345"/>
      <c r="J53" s="336"/>
      <c r="K53" s="345"/>
      <c r="L53" s="336"/>
      <c r="M53" s="345"/>
      <c r="N53" s="336"/>
      <c r="O53" s="345"/>
      <c r="P53" s="336"/>
      <c r="Q53" s="345"/>
      <c r="R53" s="336"/>
      <c r="S53" s="345"/>
      <c r="T53" s="336"/>
      <c r="U53" s="345"/>
      <c r="V53" s="336"/>
      <c r="W53" s="345"/>
      <c r="X53" s="336"/>
      <c r="Y53" s="345"/>
      <c r="Z53" s="336"/>
      <c r="AA53" s="345"/>
      <c r="AB53" s="336"/>
      <c r="AC53" s="345"/>
      <c r="AD53" s="336"/>
      <c r="AE53" s="345"/>
      <c r="AF53" s="336"/>
      <c r="AG53" s="345"/>
      <c r="AH53" s="336"/>
      <c r="AI53" s="349"/>
      <c r="AJ53" s="336"/>
      <c r="AK53" s="349"/>
      <c r="AL53" s="336"/>
      <c r="AM53" s="349"/>
      <c r="AN53" s="322"/>
      <c r="AO53" s="347"/>
    </row>
    <row r="54" spans="1:41" s="304" customFormat="1" ht="15.65" customHeight="1">
      <c r="A54" s="335"/>
      <c r="B54" s="332" t="s">
        <v>301</v>
      </c>
      <c r="C54" s="329"/>
      <c r="D54" s="323"/>
      <c r="E54" s="345"/>
      <c r="F54" s="336"/>
      <c r="G54" s="345"/>
      <c r="H54" s="336"/>
      <c r="I54" s="345"/>
      <c r="J54" s="336"/>
      <c r="K54" s="345"/>
      <c r="L54" s="336"/>
      <c r="M54" s="345"/>
      <c r="N54" s="336"/>
      <c r="O54" s="345"/>
      <c r="P54" s="336"/>
      <c r="Q54" s="345"/>
      <c r="R54" s="336"/>
      <c r="S54" s="345"/>
      <c r="T54" s="336"/>
      <c r="U54" s="345"/>
      <c r="V54" s="336"/>
      <c r="W54" s="345"/>
      <c r="X54" s="336"/>
      <c r="Y54" s="345"/>
      <c r="Z54" s="336"/>
      <c r="AA54" s="345"/>
      <c r="AB54" s="336"/>
      <c r="AC54" s="345"/>
      <c r="AD54" s="336"/>
      <c r="AE54" s="345"/>
      <c r="AF54" s="336"/>
      <c r="AG54" s="345"/>
      <c r="AH54" s="336"/>
      <c r="AI54" s="349"/>
      <c r="AJ54" s="336"/>
      <c r="AK54" s="349"/>
      <c r="AL54" s="336"/>
      <c r="AM54" s="349"/>
      <c r="AN54" s="322"/>
      <c r="AO54" s="347"/>
    </row>
    <row r="55" spans="1:41" s="304" customFormat="1" ht="15.65" customHeight="1">
      <c r="A55" s="328"/>
      <c r="B55" s="333" t="s">
        <v>305</v>
      </c>
      <c r="C55" s="329"/>
      <c r="D55" s="323"/>
      <c r="E55" s="346">
        <v>0</v>
      </c>
      <c r="F55" s="338"/>
      <c r="G55" s="346">
        <v>0</v>
      </c>
      <c r="H55" s="338"/>
      <c r="I55" s="346">
        <v>0</v>
      </c>
      <c r="J55" s="338"/>
      <c r="K55" s="346">
        <v>0</v>
      </c>
      <c r="L55" s="338"/>
      <c r="M55" s="346">
        <v>0</v>
      </c>
      <c r="N55" s="338"/>
      <c r="O55" s="346">
        <v>0</v>
      </c>
      <c r="P55" s="338"/>
      <c r="Q55" s="346">
        <v>0</v>
      </c>
      <c r="R55" s="338"/>
      <c r="S55" s="346">
        <v>0</v>
      </c>
      <c r="T55" s="338"/>
      <c r="U55" s="346">
        <v>12578025758</v>
      </c>
      <c r="V55" s="327"/>
      <c r="W55" s="346">
        <v>0</v>
      </c>
      <c r="X55" s="336"/>
      <c r="Y55" s="346">
        <v>0</v>
      </c>
      <c r="Z55" s="336"/>
      <c r="AA55" s="346">
        <v>0</v>
      </c>
      <c r="AB55" s="336"/>
      <c r="AC55" s="346">
        <v>0</v>
      </c>
      <c r="AD55" s="336"/>
      <c r="AE55" s="346">
        <v>0</v>
      </c>
      <c r="AF55" s="336"/>
      <c r="AG55" s="346">
        <v>0</v>
      </c>
      <c r="AH55" s="326"/>
      <c r="AI55" s="345">
        <v>0</v>
      </c>
      <c r="AJ55" s="326"/>
      <c r="AK55" s="345">
        <f>SUM(E55:AI55)</f>
        <v>12578025758</v>
      </c>
      <c r="AL55" s="326"/>
      <c r="AM55" s="345">
        <v>425055923</v>
      </c>
      <c r="AN55" s="322"/>
      <c r="AO55" s="347">
        <f>SUM(AK55:AM55)</f>
        <v>13003081681</v>
      </c>
    </row>
    <row r="56" spans="1:41" s="304" customFormat="1" ht="15.65" customHeight="1">
      <c r="A56" s="328"/>
      <c r="B56" s="333" t="s">
        <v>152</v>
      </c>
      <c r="C56" s="329"/>
      <c r="D56" s="323"/>
      <c r="E56" s="346"/>
      <c r="F56" s="338"/>
      <c r="G56" s="346"/>
      <c r="H56" s="338"/>
      <c r="I56" s="346"/>
      <c r="J56" s="338"/>
      <c r="K56" s="346"/>
      <c r="L56" s="338"/>
      <c r="M56" s="346"/>
      <c r="N56" s="338"/>
      <c r="O56" s="346"/>
      <c r="P56" s="338"/>
      <c r="Q56" s="346"/>
      <c r="R56" s="338"/>
      <c r="S56" s="346"/>
      <c r="T56" s="338"/>
      <c r="U56" s="346"/>
      <c r="V56" s="327"/>
      <c r="W56" s="346"/>
      <c r="X56" s="336"/>
      <c r="Y56" s="346"/>
      <c r="Z56" s="336"/>
      <c r="AA56" s="346"/>
      <c r="AB56" s="336"/>
      <c r="AC56" s="346"/>
      <c r="AD56" s="336"/>
      <c r="AE56" s="346"/>
      <c r="AF56" s="336"/>
      <c r="AG56" s="346"/>
      <c r="AH56" s="326"/>
      <c r="AI56" s="345"/>
      <c r="AJ56" s="326"/>
      <c r="AK56" s="345"/>
      <c r="AL56" s="326"/>
      <c r="AM56" s="345"/>
      <c r="AN56" s="322"/>
      <c r="AO56" s="347"/>
    </row>
    <row r="57" spans="1:41" s="304" customFormat="1" ht="15.65" customHeight="1">
      <c r="A57" s="328"/>
      <c r="B57" s="333" t="s">
        <v>302</v>
      </c>
      <c r="C57" s="329"/>
      <c r="D57" s="323"/>
      <c r="E57" s="350">
        <v>0</v>
      </c>
      <c r="F57" s="340"/>
      <c r="G57" s="350">
        <v>0</v>
      </c>
      <c r="H57" s="340"/>
      <c r="I57" s="350">
        <v>0</v>
      </c>
      <c r="J57" s="340"/>
      <c r="K57" s="350">
        <v>0</v>
      </c>
      <c r="L57" s="340"/>
      <c r="M57" s="350">
        <v>0</v>
      </c>
      <c r="N57" s="340"/>
      <c r="O57" s="350">
        <v>0</v>
      </c>
      <c r="P57" s="340"/>
      <c r="Q57" s="350">
        <v>0</v>
      </c>
      <c r="R57" s="340"/>
      <c r="S57" s="350">
        <v>0</v>
      </c>
      <c r="T57" s="340"/>
      <c r="U57" s="350">
        <v>0</v>
      </c>
      <c r="V57" s="341"/>
      <c r="W57" s="350">
        <v>0</v>
      </c>
      <c r="X57" s="341"/>
      <c r="Y57" s="350">
        <v>-60986103</v>
      </c>
      <c r="Z57" s="341"/>
      <c r="AA57" s="350">
        <v>739397296</v>
      </c>
      <c r="AB57" s="341"/>
      <c r="AC57" s="351">
        <v>-1266739476</v>
      </c>
      <c r="AD57" s="341"/>
      <c r="AE57" s="352">
        <v>-494497396</v>
      </c>
      <c r="AF57" s="340"/>
      <c r="AG57" s="352">
        <v>478328714</v>
      </c>
      <c r="AH57" s="340"/>
      <c r="AI57" s="353">
        <v>0</v>
      </c>
      <c r="AJ57" s="340"/>
      <c r="AK57" s="353">
        <f>SUM(E57:AI57)</f>
        <v>-604496965</v>
      </c>
      <c r="AL57" s="340"/>
      <c r="AM57" s="353">
        <v>-2265576</v>
      </c>
      <c r="AN57" s="341"/>
      <c r="AO57" s="353">
        <f>SUM(AK57:AM57)</f>
        <v>-606762541</v>
      </c>
    </row>
    <row r="58" spans="1:41" s="304" customFormat="1" ht="10" customHeight="1">
      <c r="A58" s="332"/>
      <c r="B58" s="305"/>
      <c r="C58" s="313"/>
      <c r="D58" s="322"/>
      <c r="E58" s="348"/>
      <c r="F58" s="322"/>
      <c r="G58" s="348"/>
      <c r="H58" s="322"/>
      <c r="I58" s="348"/>
      <c r="J58" s="322"/>
      <c r="K58" s="348"/>
      <c r="L58" s="322"/>
      <c r="M58" s="348"/>
      <c r="N58" s="322"/>
      <c r="O58" s="348"/>
      <c r="P58" s="322"/>
      <c r="Q58" s="348"/>
      <c r="R58" s="322"/>
      <c r="S58" s="348"/>
      <c r="T58" s="322"/>
      <c r="U58" s="348"/>
      <c r="V58" s="322"/>
      <c r="W58" s="348"/>
      <c r="X58" s="322"/>
      <c r="Y58" s="348"/>
      <c r="Z58" s="322"/>
      <c r="AA58" s="348"/>
      <c r="AB58" s="322"/>
      <c r="AC58" s="348"/>
      <c r="AD58" s="322"/>
      <c r="AE58" s="348"/>
      <c r="AF58" s="322"/>
      <c r="AG58" s="348"/>
      <c r="AH58" s="322"/>
      <c r="AI58" s="348"/>
      <c r="AJ58" s="322"/>
      <c r="AK58" s="348"/>
      <c r="AL58" s="322"/>
      <c r="AM58" s="348"/>
      <c r="AN58" s="322"/>
      <c r="AO58" s="348"/>
    </row>
    <row r="59" spans="1:41" s="304" customFormat="1" ht="15.65" customHeight="1">
      <c r="A59" s="332" t="s">
        <v>153</v>
      </c>
      <c r="B59" s="305"/>
      <c r="C59" s="313"/>
      <c r="D59" s="314"/>
      <c r="E59" s="348"/>
      <c r="F59" s="322"/>
      <c r="G59" s="348"/>
      <c r="H59" s="322"/>
      <c r="I59" s="348"/>
      <c r="J59" s="322"/>
      <c r="K59" s="348"/>
      <c r="L59" s="322"/>
      <c r="M59" s="348"/>
      <c r="N59" s="322"/>
      <c r="O59" s="348"/>
      <c r="P59" s="322"/>
      <c r="Q59" s="348"/>
      <c r="R59" s="322"/>
      <c r="S59" s="348"/>
      <c r="T59" s="322"/>
      <c r="U59" s="348"/>
      <c r="V59" s="322"/>
      <c r="W59" s="348"/>
      <c r="X59" s="322"/>
      <c r="Y59" s="348"/>
      <c r="Z59" s="322"/>
      <c r="AA59" s="348"/>
      <c r="AB59" s="322"/>
      <c r="AC59" s="348"/>
      <c r="AD59" s="322"/>
      <c r="AE59" s="348"/>
      <c r="AF59" s="322"/>
      <c r="AG59" s="348"/>
      <c r="AH59" s="322"/>
      <c r="AI59" s="348"/>
      <c r="AJ59" s="322"/>
      <c r="AK59" s="348"/>
      <c r="AL59" s="322"/>
      <c r="AM59" s="348"/>
      <c r="AN59" s="322"/>
      <c r="AO59" s="348"/>
    </row>
    <row r="60" spans="1:41" s="304" customFormat="1" ht="15.65" customHeight="1" thickBot="1">
      <c r="A60" s="332"/>
      <c r="B60" s="342" t="s">
        <v>304</v>
      </c>
      <c r="C60" s="313"/>
      <c r="D60" s="322"/>
      <c r="E60" s="354">
        <f>SUM(E39:E59)</f>
        <v>20400278730</v>
      </c>
      <c r="F60" s="322"/>
      <c r="G60" s="354">
        <f>SUM(G39:G59)</f>
        <v>2456261491</v>
      </c>
      <c r="H60" s="322"/>
      <c r="I60" s="354">
        <f>SUM(I39:I59)</f>
        <v>-4340447998</v>
      </c>
      <c r="J60" s="322"/>
      <c r="K60" s="354">
        <f>SUM(K39:K59)</f>
        <v>-2210561</v>
      </c>
      <c r="L60" s="322"/>
      <c r="M60" s="354">
        <f>SUM(M39:M59)</f>
        <v>-2322774902</v>
      </c>
      <c r="N60" s="322"/>
      <c r="O60" s="354">
        <f>SUM(O39:O59)</f>
        <v>0</v>
      </c>
      <c r="P60" s="322"/>
      <c r="Q60" s="354">
        <f>SUM(Q39:Q59)</f>
        <v>2040027873</v>
      </c>
      <c r="R60" s="322"/>
      <c r="S60" s="354">
        <f>SUM(S39:S59)</f>
        <v>244500000</v>
      </c>
      <c r="T60" s="322"/>
      <c r="U60" s="354">
        <f>SUM(U39:U59)</f>
        <v>103544202130</v>
      </c>
      <c r="V60" s="322"/>
      <c r="W60" s="354">
        <f>SUM(W39:W59)</f>
        <v>0</v>
      </c>
      <c r="X60" s="322"/>
      <c r="Y60" s="354">
        <f>SUM(Y39:Y59)</f>
        <v>-60986103</v>
      </c>
      <c r="Z60" s="322"/>
      <c r="AA60" s="354">
        <f>SUM(AA39:AA59)</f>
        <v>1045067052</v>
      </c>
      <c r="AB60" s="322"/>
      <c r="AC60" s="354">
        <f>SUM(AC39:AC59)</f>
        <v>-2251515412</v>
      </c>
      <c r="AD60" s="322"/>
      <c r="AE60" s="354">
        <f>SUM(AE39:AE59)</f>
        <v>-139250650</v>
      </c>
      <c r="AF60" s="322"/>
      <c r="AG60" s="354">
        <f>SUM(AG39:AG59)</f>
        <v>255062349</v>
      </c>
      <c r="AH60" s="322"/>
      <c r="AI60" s="354">
        <f>SUM(AI39:AI59)</f>
        <v>12530179</v>
      </c>
      <c r="AJ60" s="322"/>
      <c r="AK60" s="354">
        <f>SUM(AK39:AK59)</f>
        <v>120880744178</v>
      </c>
      <c r="AL60" s="322"/>
      <c r="AM60" s="354">
        <f>SUM(AM39:AM59)</f>
        <v>2213335971</v>
      </c>
      <c r="AN60" s="322"/>
      <c r="AO60" s="354">
        <f>SUM(AO39:AO59)</f>
        <v>123094080149</v>
      </c>
    </row>
    <row r="61" spans="1:41" s="304" customFormat="1" ht="15.65" customHeight="1" thickTop="1">
      <c r="A61" s="332"/>
      <c r="B61" s="305"/>
      <c r="C61" s="355"/>
      <c r="D61" s="314"/>
      <c r="E61" s="322"/>
      <c r="F61" s="314"/>
      <c r="G61" s="322"/>
      <c r="H61" s="314"/>
      <c r="I61" s="322"/>
      <c r="J61" s="314"/>
      <c r="K61" s="322"/>
      <c r="L61" s="314"/>
      <c r="M61" s="322"/>
      <c r="N61" s="314"/>
      <c r="O61" s="314"/>
      <c r="P61" s="314"/>
      <c r="Q61" s="322"/>
      <c r="R61" s="314"/>
      <c r="S61" s="322"/>
      <c r="T61" s="314"/>
      <c r="U61" s="322"/>
      <c r="V61" s="314"/>
      <c r="W61" s="314"/>
      <c r="X61" s="314"/>
      <c r="Y61" s="314"/>
      <c r="Z61" s="314"/>
      <c r="AA61" s="314"/>
      <c r="AB61" s="314"/>
      <c r="AC61" s="314"/>
      <c r="AD61" s="314"/>
      <c r="AE61" s="314"/>
      <c r="AF61" s="314"/>
      <c r="AG61" s="314"/>
      <c r="AH61" s="314"/>
      <c r="AI61" s="322"/>
      <c r="AJ61" s="314"/>
      <c r="AK61" s="314"/>
      <c r="AL61" s="314"/>
      <c r="AM61" s="314"/>
      <c r="AN61" s="314"/>
      <c r="AO61" s="314"/>
    </row>
    <row r="62" spans="1:41" s="304" customFormat="1" ht="15.65" customHeight="1">
      <c r="A62" s="332"/>
      <c r="B62" s="305"/>
      <c r="C62" s="355"/>
      <c r="D62" s="314"/>
      <c r="E62" s="322"/>
      <c r="F62" s="314"/>
      <c r="G62" s="322"/>
      <c r="H62" s="314"/>
      <c r="I62" s="322"/>
      <c r="J62" s="314"/>
      <c r="K62" s="322"/>
      <c r="L62" s="314"/>
      <c r="M62" s="322"/>
      <c r="N62" s="314"/>
      <c r="O62" s="314"/>
      <c r="P62" s="314"/>
      <c r="Q62" s="322"/>
      <c r="R62" s="314"/>
      <c r="S62" s="322"/>
      <c r="T62" s="314"/>
      <c r="U62" s="322"/>
      <c r="V62" s="314"/>
      <c r="W62" s="314"/>
      <c r="X62" s="314"/>
      <c r="Y62" s="314"/>
      <c r="Z62" s="314"/>
      <c r="AA62" s="314"/>
      <c r="AB62" s="314"/>
      <c r="AC62" s="314"/>
      <c r="AD62" s="314"/>
      <c r="AE62" s="314"/>
      <c r="AF62" s="314"/>
      <c r="AG62" s="314"/>
      <c r="AH62" s="314"/>
      <c r="AI62" s="322"/>
      <c r="AJ62" s="314"/>
      <c r="AK62" s="314"/>
      <c r="AL62" s="314"/>
      <c r="AM62" s="314"/>
      <c r="AN62" s="314"/>
      <c r="AO62" s="314"/>
    </row>
    <row r="63" spans="1:41" s="304" customFormat="1" ht="15.65" customHeight="1">
      <c r="A63" s="332"/>
      <c r="B63" s="305"/>
      <c r="C63" s="355"/>
      <c r="D63" s="314"/>
      <c r="E63" s="322"/>
      <c r="F63" s="314"/>
      <c r="G63" s="322"/>
      <c r="H63" s="314"/>
      <c r="I63" s="322"/>
      <c r="J63" s="314"/>
      <c r="K63" s="322"/>
      <c r="L63" s="314"/>
      <c r="M63" s="322"/>
      <c r="N63" s="314"/>
      <c r="O63" s="314"/>
      <c r="P63" s="314"/>
      <c r="Q63" s="322"/>
      <c r="R63" s="314"/>
      <c r="S63" s="322"/>
      <c r="T63" s="314"/>
      <c r="U63" s="322"/>
      <c r="V63" s="314"/>
      <c r="W63" s="314"/>
      <c r="X63" s="314"/>
      <c r="Y63" s="314"/>
      <c r="Z63" s="314"/>
      <c r="AA63" s="314"/>
      <c r="AB63" s="314"/>
      <c r="AC63" s="314"/>
      <c r="AD63" s="314"/>
      <c r="AE63" s="314"/>
      <c r="AF63" s="314"/>
      <c r="AG63" s="314"/>
      <c r="AH63" s="314"/>
      <c r="AI63" s="322"/>
      <c r="AJ63" s="314"/>
      <c r="AK63" s="314"/>
      <c r="AL63" s="314"/>
      <c r="AM63" s="314"/>
      <c r="AN63" s="314"/>
      <c r="AO63" s="314"/>
    </row>
    <row r="64" spans="1:41" s="304" customFormat="1" ht="15.65" customHeight="1">
      <c r="A64" s="332"/>
      <c r="B64" s="305"/>
      <c r="C64" s="355"/>
      <c r="D64" s="314"/>
      <c r="E64" s="322"/>
      <c r="F64" s="314"/>
      <c r="G64" s="322"/>
      <c r="H64" s="314"/>
      <c r="I64" s="322"/>
      <c r="J64" s="314"/>
      <c r="K64" s="322"/>
      <c r="L64" s="314"/>
      <c r="M64" s="322"/>
      <c r="N64" s="314"/>
      <c r="O64" s="314"/>
      <c r="P64" s="314"/>
      <c r="Q64" s="322"/>
      <c r="R64" s="314"/>
      <c r="S64" s="322"/>
      <c r="T64" s="314"/>
      <c r="U64" s="322"/>
      <c r="V64" s="314"/>
      <c r="W64" s="314"/>
      <c r="X64" s="314"/>
      <c r="Y64" s="314"/>
      <c r="Z64" s="314"/>
      <c r="AA64" s="314"/>
      <c r="AB64" s="314"/>
      <c r="AC64" s="314"/>
      <c r="AD64" s="314"/>
      <c r="AE64" s="314"/>
      <c r="AF64" s="314"/>
      <c r="AG64" s="314"/>
      <c r="AH64" s="314"/>
      <c r="AI64" s="322"/>
      <c r="AJ64" s="314"/>
      <c r="AK64" s="314"/>
      <c r="AL64" s="314"/>
      <c r="AM64" s="314"/>
      <c r="AN64" s="314"/>
      <c r="AO64" s="314"/>
    </row>
    <row r="65" spans="1:41" ht="22" customHeight="1">
      <c r="A65" s="301" t="str">
        <f>'EN 9-10'!A120</f>
        <v xml:space="preserve">The accompanying notes are an integral part of these consolidated and separate financial statements. </v>
      </c>
      <c r="B65" s="301"/>
      <c r="C65" s="290"/>
      <c r="D65" s="292"/>
      <c r="E65" s="291"/>
      <c r="F65" s="292"/>
      <c r="G65" s="291"/>
      <c r="H65" s="292"/>
      <c r="I65" s="291"/>
      <c r="J65" s="292"/>
      <c r="K65" s="291"/>
      <c r="L65" s="292"/>
      <c r="M65" s="291"/>
      <c r="N65" s="292"/>
      <c r="O65" s="292"/>
      <c r="P65" s="292"/>
      <c r="Q65" s="291"/>
      <c r="R65" s="292"/>
      <c r="S65" s="291"/>
      <c r="T65" s="292"/>
      <c r="U65" s="291"/>
      <c r="V65" s="292"/>
      <c r="W65" s="292"/>
      <c r="X65" s="292"/>
      <c r="Y65" s="292"/>
      <c r="Z65" s="292"/>
      <c r="AA65" s="292"/>
      <c r="AB65" s="292"/>
      <c r="AC65" s="292"/>
      <c r="AD65" s="292"/>
      <c r="AE65" s="292"/>
      <c r="AF65" s="292"/>
      <c r="AG65" s="292"/>
      <c r="AH65" s="292"/>
      <c r="AI65" s="291"/>
      <c r="AJ65" s="292"/>
      <c r="AK65" s="292"/>
      <c r="AL65" s="292"/>
      <c r="AM65" s="292"/>
      <c r="AN65" s="292"/>
      <c r="AO65" s="292"/>
    </row>
    <row r="151" spans="6:6" ht="16.5" customHeight="1">
      <c r="F151" s="249">
        <v>100807735</v>
      </c>
    </row>
    <row r="152" spans="6:6" ht="16.5" customHeight="1">
      <c r="F152" s="249">
        <v>-133445</v>
      </c>
    </row>
    <row r="155" spans="6:6" ht="16.5" customHeight="1">
      <c r="F155" s="249">
        <v>4819993</v>
      </c>
    </row>
  </sheetData>
  <mergeCells count="7">
    <mergeCell ref="E6:AO6"/>
    <mergeCell ref="E8:AI8"/>
    <mergeCell ref="Q10:U10"/>
    <mergeCell ref="E7:AO7"/>
    <mergeCell ref="I10:O10"/>
    <mergeCell ref="W10:AI10"/>
    <mergeCell ref="W9:AI9"/>
  </mergeCells>
  <pageMargins left="0.3" right="0.3" top="0.5" bottom="0.6" header="0.49" footer="0.4"/>
  <pageSetup paperSize="9" scale="58" firstPageNumber="11" orientation="landscape" useFirstPageNumber="1" horizontalDpi="1200" verticalDpi="1200" r:id="rId1"/>
  <headerFooter>
    <oddHeader xml:space="preserve">&amp;C
</oddHeader>
    <oddFooter>&amp;R&amp;"Arial,Regular"&amp;9&amp;P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topLeftCell="A19" zoomScale="90" zoomScaleNormal="90" zoomScaleSheetLayoutView="80" zoomScalePageLayoutView="40" workbookViewId="0">
      <selection activeCell="A30" sqref="A30"/>
    </sheetView>
  </sheetViews>
  <sheetFormatPr defaultColWidth="9.09765625" defaultRowHeight="16.5" customHeight="1"/>
  <cols>
    <col min="1" max="1" width="40.69921875" style="56" customWidth="1"/>
    <col min="2" max="2" width="5.59765625" style="293" customWidth="1"/>
    <col min="3" max="3" width="0.59765625" style="56" customWidth="1"/>
    <col min="4" max="4" width="15" style="248" bestFit="1" customWidth="1"/>
    <col min="5" max="5" width="0.59765625" style="249" customWidth="1"/>
    <col min="6" max="6" width="13.69921875" style="249" bestFit="1" customWidth="1"/>
    <col min="7" max="7" width="0.59765625" style="249" customWidth="1"/>
    <col min="8" max="8" width="23.59765625" style="249" customWidth="1"/>
    <col min="9" max="9" width="0.59765625" style="249" customWidth="1"/>
    <col min="10" max="10" width="13.59765625" style="249" customWidth="1"/>
    <col min="11" max="11" width="0.59765625" style="249" customWidth="1"/>
    <col min="12" max="12" width="15.296875" style="248" customWidth="1"/>
    <col min="13" max="13" width="0.59765625" style="249" customWidth="1"/>
    <col min="14" max="14" width="16.3984375" style="248" bestFit="1" customWidth="1"/>
    <col min="15" max="15" width="0.59765625" style="249" customWidth="1"/>
    <col min="16" max="16" width="16.3984375" style="249" customWidth="1"/>
    <col min="17" max="17" width="0.59765625" style="249" customWidth="1"/>
    <col min="18" max="18" width="13.09765625" style="249" customWidth="1"/>
    <col min="19" max="19" width="0.59765625" style="249" customWidth="1"/>
    <col min="20" max="20" width="13.3984375" style="249" bestFit="1" customWidth="1"/>
    <col min="21" max="21" width="0.59765625" style="249" customWidth="1"/>
    <col min="22" max="22" width="16.3984375" style="249" bestFit="1" customWidth="1"/>
    <col min="23" max="23" width="0.59765625" style="249" customWidth="1"/>
    <col min="24" max="24" width="15.3984375" style="249" customWidth="1"/>
    <col min="25" max="25" width="0.59765625" style="249" customWidth="1"/>
    <col min="26" max="26" width="16.09765625" style="249" bestFit="1" customWidth="1"/>
    <col min="27" max="16384" width="9.09765625" style="56"/>
  </cols>
  <sheetData>
    <row r="1" spans="1:26" ht="16.5" customHeight="1">
      <c r="A1" s="246" t="str">
        <f>'EN 11-consol'!A1</f>
        <v>Thai Oil Public Company Limited</v>
      </c>
      <c r="B1" s="247"/>
      <c r="C1" s="247"/>
      <c r="E1" s="248"/>
      <c r="F1" s="248"/>
      <c r="G1" s="248"/>
      <c r="H1" s="248"/>
      <c r="I1" s="248"/>
      <c r="J1" s="248"/>
      <c r="K1" s="248"/>
      <c r="M1" s="248"/>
      <c r="O1" s="248"/>
      <c r="P1" s="248"/>
      <c r="Q1" s="248"/>
      <c r="R1" s="248"/>
      <c r="S1" s="248"/>
      <c r="T1" s="248"/>
      <c r="U1" s="248"/>
      <c r="W1" s="248"/>
      <c r="X1" s="250"/>
      <c r="Y1" s="248"/>
      <c r="Z1" s="250"/>
    </row>
    <row r="2" spans="1:26" ht="16.5" customHeight="1">
      <c r="A2" s="246" t="str">
        <f>'EN 11-consol'!A2</f>
        <v xml:space="preserve">Statement of Changes in Equity </v>
      </c>
      <c r="B2" s="247"/>
      <c r="C2" s="247"/>
      <c r="E2" s="248"/>
      <c r="F2" s="248"/>
      <c r="G2" s="248"/>
      <c r="H2" s="248"/>
      <c r="I2" s="248"/>
      <c r="J2" s="248"/>
      <c r="K2" s="248"/>
      <c r="M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</row>
    <row r="3" spans="1:26" ht="16.5" customHeight="1">
      <c r="A3" s="251" t="str">
        <f>'EN 11-consol'!A3</f>
        <v>For the year ended 31 December 2021</v>
      </c>
      <c r="B3" s="252"/>
      <c r="C3" s="252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</row>
    <row r="4" spans="1:26" ht="16.5" customHeight="1">
      <c r="A4" s="246"/>
      <c r="B4" s="254"/>
      <c r="C4" s="254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</row>
    <row r="5" spans="1:26" ht="16.5" customHeight="1">
      <c r="A5" s="246"/>
      <c r="B5" s="254"/>
      <c r="C5" s="254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</row>
    <row r="6" spans="1:26" ht="16.5" customHeight="1">
      <c r="A6" s="246"/>
      <c r="B6" s="254"/>
      <c r="C6" s="254"/>
      <c r="D6" s="389" t="s">
        <v>307</v>
      </c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</row>
    <row r="7" spans="1:26" ht="16.5" customHeight="1">
      <c r="A7" s="256"/>
      <c r="B7" s="257"/>
      <c r="C7" s="256"/>
      <c r="D7" s="390" t="s">
        <v>290</v>
      </c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1"/>
      <c r="Y7" s="391"/>
      <c r="Z7" s="391"/>
    </row>
    <row r="8" spans="1:26" ht="16.5" customHeight="1">
      <c r="A8" s="256"/>
      <c r="B8" s="257"/>
      <c r="C8" s="256"/>
      <c r="D8" s="388" t="s">
        <v>243</v>
      </c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258"/>
      <c r="X8" s="56"/>
      <c r="Y8" s="56"/>
      <c r="Z8" s="56"/>
    </row>
    <row r="9" spans="1:26" ht="16.5" customHeight="1">
      <c r="A9" s="254"/>
      <c r="B9" s="254"/>
      <c r="C9" s="254"/>
      <c r="D9" s="258"/>
      <c r="E9" s="258"/>
      <c r="F9" s="258"/>
      <c r="G9" s="258"/>
      <c r="H9" s="258"/>
      <c r="I9" s="258"/>
      <c r="J9" s="259"/>
      <c r="K9" s="259"/>
      <c r="L9" s="259"/>
      <c r="M9" s="259"/>
      <c r="N9" s="259"/>
      <c r="O9" s="259"/>
      <c r="P9" s="386" t="s">
        <v>76</v>
      </c>
      <c r="Q9" s="386"/>
      <c r="R9" s="386"/>
      <c r="S9" s="386"/>
      <c r="T9" s="386"/>
      <c r="U9" s="260"/>
      <c r="V9" s="260"/>
      <c r="W9" s="260"/>
      <c r="X9" s="260"/>
      <c r="Y9" s="260"/>
      <c r="Z9" s="260"/>
    </row>
    <row r="10" spans="1:26" ht="16.5" customHeight="1">
      <c r="A10" s="256"/>
      <c r="B10" s="256"/>
      <c r="C10" s="256"/>
      <c r="D10" s="250"/>
      <c r="E10" s="250"/>
      <c r="F10" s="250"/>
      <c r="G10" s="250"/>
      <c r="H10" s="357" t="s">
        <v>114</v>
      </c>
      <c r="I10" s="250"/>
      <c r="J10" s="386" t="s">
        <v>125</v>
      </c>
      <c r="K10" s="386"/>
      <c r="L10" s="386"/>
      <c r="M10" s="386"/>
      <c r="N10" s="386"/>
      <c r="O10" s="261"/>
      <c r="P10" s="387" t="s">
        <v>98</v>
      </c>
      <c r="Q10" s="387"/>
      <c r="R10" s="387"/>
      <c r="S10" s="387"/>
      <c r="T10" s="387"/>
      <c r="U10" s="260"/>
      <c r="V10" s="260"/>
      <c r="W10" s="260"/>
      <c r="X10" s="260"/>
      <c r="Y10" s="260"/>
      <c r="Z10" s="260"/>
    </row>
    <row r="11" spans="1:26" ht="16.5" customHeight="1">
      <c r="A11" s="256"/>
      <c r="B11" s="256"/>
      <c r="C11" s="256"/>
      <c r="D11" s="250"/>
      <c r="E11" s="250"/>
      <c r="F11" s="250"/>
      <c r="G11" s="250"/>
      <c r="H11" s="259"/>
      <c r="I11" s="250"/>
      <c r="J11" s="56"/>
      <c r="K11" s="56"/>
      <c r="L11" s="56"/>
      <c r="M11" s="56"/>
      <c r="N11" s="56"/>
      <c r="O11" s="261"/>
      <c r="P11" s="258" t="s">
        <v>126</v>
      </c>
      <c r="Q11" s="259"/>
      <c r="R11" s="259"/>
      <c r="S11" s="259"/>
      <c r="T11" s="259"/>
      <c r="U11" s="260"/>
      <c r="V11" s="260"/>
      <c r="W11" s="260"/>
      <c r="X11" s="258" t="s">
        <v>224</v>
      </c>
      <c r="Y11" s="260"/>
      <c r="Z11" s="260"/>
    </row>
    <row r="12" spans="1:26" ht="16.5" customHeight="1">
      <c r="A12" s="256"/>
      <c r="B12" s="256"/>
      <c r="C12" s="256"/>
      <c r="D12" s="250" t="s">
        <v>109</v>
      </c>
      <c r="E12" s="250"/>
      <c r="F12" s="250"/>
      <c r="G12" s="250"/>
      <c r="H12" s="258" t="s">
        <v>205</v>
      </c>
      <c r="I12" s="259"/>
      <c r="J12" s="260"/>
      <c r="K12" s="260"/>
      <c r="L12" s="260"/>
      <c r="M12" s="260"/>
      <c r="N12" s="260"/>
      <c r="O12" s="250"/>
      <c r="P12" s="258" t="s">
        <v>160</v>
      </c>
      <c r="Q12" s="258"/>
      <c r="S12" s="258"/>
      <c r="T12" s="250"/>
      <c r="U12" s="258"/>
      <c r="V12" s="258"/>
      <c r="W12" s="258"/>
      <c r="X12" s="258" t="s">
        <v>225</v>
      </c>
      <c r="Y12" s="258"/>
      <c r="Z12" s="258"/>
    </row>
    <row r="13" spans="1:26" ht="16.5" customHeight="1">
      <c r="A13" s="256"/>
      <c r="B13" s="256"/>
      <c r="C13" s="256"/>
      <c r="D13" s="250" t="s">
        <v>110</v>
      </c>
      <c r="E13" s="250"/>
      <c r="F13" s="262" t="s">
        <v>111</v>
      </c>
      <c r="G13" s="250"/>
      <c r="H13" s="250" t="s">
        <v>206</v>
      </c>
      <c r="I13" s="250"/>
      <c r="J13" s="262" t="s">
        <v>72</v>
      </c>
      <c r="K13" s="250"/>
      <c r="L13" s="250" t="s">
        <v>72</v>
      </c>
      <c r="M13" s="250"/>
      <c r="N13" s="250"/>
      <c r="O13" s="250"/>
      <c r="P13" s="258" t="s">
        <v>161</v>
      </c>
      <c r="Q13" s="250"/>
      <c r="R13" s="258" t="s">
        <v>134</v>
      </c>
      <c r="S13" s="250"/>
      <c r="T13" s="250" t="s">
        <v>135</v>
      </c>
      <c r="U13" s="250"/>
      <c r="V13" s="250"/>
      <c r="W13" s="250"/>
      <c r="X13" s="250" t="s">
        <v>226</v>
      </c>
      <c r="Y13" s="250"/>
      <c r="Z13" s="250" t="s">
        <v>145</v>
      </c>
    </row>
    <row r="14" spans="1:26" ht="16.5" customHeight="1">
      <c r="A14" s="256"/>
      <c r="B14" s="263" t="s">
        <v>3</v>
      </c>
      <c r="C14" s="256"/>
      <c r="D14" s="358" t="s">
        <v>112</v>
      </c>
      <c r="E14" s="258"/>
      <c r="F14" s="264" t="s">
        <v>159</v>
      </c>
      <c r="G14" s="258"/>
      <c r="H14" s="358" t="s">
        <v>122</v>
      </c>
      <c r="I14" s="258"/>
      <c r="J14" s="300" t="s">
        <v>283</v>
      </c>
      <c r="K14" s="258"/>
      <c r="L14" s="356" t="s">
        <v>284</v>
      </c>
      <c r="M14" s="258"/>
      <c r="N14" s="358" t="s">
        <v>75</v>
      </c>
      <c r="O14" s="258"/>
      <c r="P14" s="358" t="s">
        <v>162</v>
      </c>
      <c r="Q14" s="258"/>
      <c r="R14" s="358" t="s">
        <v>139</v>
      </c>
      <c r="S14" s="258"/>
      <c r="T14" s="358" t="s">
        <v>140</v>
      </c>
      <c r="U14" s="258"/>
      <c r="V14" s="358" t="s">
        <v>210</v>
      </c>
      <c r="W14" s="258"/>
      <c r="X14" s="358" t="s">
        <v>223</v>
      </c>
      <c r="Y14" s="258"/>
      <c r="Z14" s="358" t="s">
        <v>147</v>
      </c>
    </row>
    <row r="15" spans="1:26" ht="16.5" customHeight="1">
      <c r="A15" s="256"/>
      <c r="B15" s="265"/>
      <c r="C15" s="256"/>
      <c r="D15" s="258"/>
      <c r="E15" s="250"/>
      <c r="F15" s="250"/>
      <c r="G15" s="250"/>
      <c r="H15" s="250"/>
      <c r="I15" s="250"/>
      <c r="J15" s="258"/>
      <c r="K15" s="250"/>
      <c r="L15" s="258"/>
      <c r="M15" s="250"/>
      <c r="N15" s="258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</row>
    <row r="16" spans="1:26" ht="16.5" customHeight="1">
      <c r="A16" s="266" t="s">
        <v>261</v>
      </c>
      <c r="B16" s="256"/>
      <c r="C16" s="256"/>
      <c r="D16" s="267">
        <v>20400278730</v>
      </c>
      <c r="E16" s="267"/>
      <c r="F16" s="267">
        <v>2456261491</v>
      </c>
      <c r="G16" s="267"/>
      <c r="H16" s="267">
        <v>0</v>
      </c>
      <c r="I16" s="267"/>
      <c r="J16" s="267">
        <v>2040027873</v>
      </c>
      <c r="K16" s="267"/>
      <c r="L16" s="267">
        <v>244500000</v>
      </c>
      <c r="M16" s="267"/>
      <c r="N16" s="267">
        <v>73513426297</v>
      </c>
      <c r="O16" s="267"/>
      <c r="P16" s="267">
        <v>66036253</v>
      </c>
      <c r="Q16" s="267"/>
      <c r="R16" s="267">
        <v>0</v>
      </c>
      <c r="S16" s="267"/>
      <c r="T16" s="267">
        <v>0</v>
      </c>
      <c r="U16" s="267"/>
      <c r="V16" s="267">
        <f>SUM(D16:T16)</f>
        <v>98720530644</v>
      </c>
      <c r="W16" s="267"/>
      <c r="X16" s="267">
        <v>0</v>
      </c>
      <c r="Y16" s="268"/>
      <c r="Z16" s="268">
        <f>SUM(V16:X16)</f>
        <v>98720530644</v>
      </c>
    </row>
    <row r="17" spans="1:26" ht="16.5" customHeight="1">
      <c r="A17" s="269" t="s">
        <v>234</v>
      </c>
      <c r="B17" s="256"/>
      <c r="C17" s="256"/>
      <c r="D17" s="270"/>
      <c r="E17" s="271"/>
      <c r="F17" s="270"/>
      <c r="G17" s="271"/>
      <c r="H17" s="268"/>
      <c r="I17" s="271"/>
      <c r="J17" s="270"/>
      <c r="K17" s="271"/>
      <c r="L17" s="270"/>
      <c r="M17" s="271"/>
      <c r="N17" s="272"/>
      <c r="O17" s="271"/>
      <c r="P17" s="272"/>
      <c r="Q17" s="268"/>
      <c r="R17" s="272"/>
      <c r="S17" s="268"/>
      <c r="T17" s="272"/>
      <c r="U17" s="268"/>
      <c r="V17" s="268"/>
      <c r="W17" s="268"/>
      <c r="X17" s="268"/>
      <c r="Y17" s="268"/>
      <c r="Z17" s="268"/>
    </row>
    <row r="18" spans="1:26" ht="16.5" customHeight="1">
      <c r="A18" s="269" t="s">
        <v>156</v>
      </c>
      <c r="B18" s="273"/>
      <c r="C18" s="256"/>
      <c r="D18" s="267">
        <v>0</v>
      </c>
      <c r="E18" s="267"/>
      <c r="F18" s="267">
        <v>0</v>
      </c>
      <c r="G18" s="267"/>
      <c r="H18" s="267">
        <v>0</v>
      </c>
      <c r="I18" s="267"/>
      <c r="J18" s="267">
        <v>0</v>
      </c>
      <c r="K18" s="267"/>
      <c r="L18" s="267">
        <v>0</v>
      </c>
      <c r="M18" s="267"/>
      <c r="N18" s="267">
        <v>159508103</v>
      </c>
      <c r="O18" s="267"/>
      <c r="P18" s="267">
        <v>-66036253</v>
      </c>
      <c r="Q18" s="267"/>
      <c r="R18" s="267">
        <v>0</v>
      </c>
      <c r="S18" s="267"/>
      <c r="T18" s="267">
        <v>0</v>
      </c>
      <c r="U18" s="267"/>
      <c r="V18" s="267">
        <f>SUM(D18:T18)</f>
        <v>93471850</v>
      </c>
      <c r="W18" s="267"/>
      <c r="X18" s="267">
        <v>-361781129</v>
      </c>
      <c r="Y18" s="268"/>
      <c r="Z18" s="268">
        <f>SUM(V18:X18)</f>
        <v>-268309279</v>
      </c>
    </row>
    <row r="19" spans="1:26" ht="16.5" customHeight="1">
      <c r="A19" s="269" t="s">
        <v>233</v>
      </c>
      <c r="B19" s="273"/>
      <c r="C19" s="256"/>
      <c r="D19" s="47">
        <v>0</v>
      </c>
      <c r="E19" s="271"/>
      <c r="F19" s="47">
        <v>0</v>
      </c>
      <c r="G19" s="271"/>
      <c r="H19" s="274">
        <v>0</v>
      </c>
      <c r="I19" s="271"/>
      <c r="J19" s="47">
        <v>0</v>
      </c>
      <c r="K19" s="271"/>
      <c r="L19" s="47">
        <v>0</v>
      </c>
      <c r="M19" s="271"/>
      <c r="N19" s="275">
        <v>0</v>
      </c>
      <c r="O19" s="271"/>
      <c r="P19" s="275">
        <v>0</v>
      </c>
      <c r="Q19" s="268"/>
      <c r="R19" s="275">
        <v>0</v>
      </c>
      <c r="S19" s="268"/>
      <c r="T19" s="275">
        <v>0</v>
      </c>
      <c r="U19" s="268"/>
      <c r="V19" s="274">
        <f>SUM(D19:T19)</f>
        <v>0</v>
      </c>
      <c r="W19" s="268"/>
      <c r="X19" s="274">
        <v>7897277931</v>
      </c>
      <c r="Y19" s="268"/>
      <c r="Z19" s="274">
        <f>SUM(V19:X19)</f>
        <v>7897277931</v>
      </c>
    </row>
    <row r="20" spans="1:26" ht="16.5" customHeight="1">
      <c r="A20" s="269"/>
      <c r="B20" s="273"/>
      <c r="C20" s="256"/>
      <c r="D20" s="28"/>
      <c r="E20" s="271"/>
      <c r="F20" s="28"/>
      <c r="G20" s="271"/>
      <c r="H20" s="267"/>
      <c r="I20" s="271"/>
      <c r="J20" s="28"/>
      <c r="K20" s="271"/>
      <c r="L20" s="28"/>
      <c r="M20" s="271"/>
      <c r="N20" s="276"/>
      <c r="O20" s="271"/>
      <c r="P20" s="276"/>
      <c r="Q20" s="268"/>
      <c r="R20" s="276"/>
      <c r="S20" s="268"/>
      <c r="T20" s="276"/>
      <c r="U20" s="268"/>
      <c r="V20" s="267"/>
      <c r="W20" s="268"/>
      <c r="X20" s="267"/>
      <c r="Y20" s="268"/>
      <c r="Z20" s="267"/>
    </row>
    <row r="21" spans="1:26" ht="16.5" customHeight="1">
      <c r="A21" s="266" t="s">
        <v>148</v>
      </c>
      <c r="B21" s="273"/>
      <c r="C21" s="256"/>
      <c r="D21" s="270"/>
      <c r="E21" s="271"/>
      <c r="F21" s="270"/>
      <c r="G21" s="271"/>
      <c r="H21" s="268"/>
      <c r="I21" s="271"/>
      <c r="J21" s="270"/>
      <c r="K21" s="271"/>
      <c r="L21" s="270"/>
      <c r="M21" s="271"/>
      <c r="N21" s="272"/>
      <c r="O21" s="271"/>
      <c r="P21" s="272"/>
      <c r="Q21" s="268"/>
      <c r="R21" s="272"/>
      <c r="S21" s="268"/>
      <c r="T21" s="272"/>
      <c r="U21" s="268"/>
      <c r="V21" s="268"/>
      <c r="W21" s="268"/>
      <c r="X21" s="268"/>
      <c r="Y21" s="268"/>
      <c r="Z21" s="268"/>
    </row>
    <row r="22" spans="1:26" ht="16.5" customHeight="1">
      <c r="A22" s="266" t="s">
        <v>157</v>
      </c>
      <c r="B22" s="273"/>
      <c r="C22" s="256"/>
      <c r="D22" s="270">
        <f>SUM(D16:D18)</f>
        <v>20400278730</v>
      </c>
      <c r="E22" s="271"/>
      <c r="F22" s="270">
        <f>SUM(F16:F18)</f>
        <v>2456261491</v>
      </c>
      <c r="G22" s="271"/>
      <c r="H22" s="270">
        <f>SUM(H16:H18)</f>
        <v>0</v>
      </c>
      <c r="I22" s="271"/>
      <c r="J22" s="270">
        <f>SUM(J16:J18)</f>
        <v>2040027873</v>
      </c>
      <c r="K22" s="271"/>
      <c r="L22" s="270">
        <f>SUM(L16:L18)</f>
        <v>244500000</v>
      </c>
      <c r="M22" s="271"/>
      <c r="N22" s="270">
        <f>SUM(N16:N18)</f>
        <v>73672934400</v>
      </c>
      <c r="O22" s="271"/>
      <c r="P22" s="270">
        <f>SUM(P16:P18)</f>
        <v>0</v>
      </c>
      <c r="Q22" s="268"/>
      <c r="R22" s="270">
        <f>SUM(R16:R18)</f>
        <v>0</v>
      </c>
      <c r="S22" s="268"/>
      <c r="T22" s="270">
        <f>SUM(T16:T18)</f>
        <v>0</v>
      </c>
      <c r="U22" s="268"/>
      <c r="V22" s="268">
        <f>SUM(D22:T22)</f>
        <v>98814002494</v>
      </c>
      <c r="W22" s="268"/>
      <c r="X22" s="268">
        <f>SUM(X16:X19)</f>
        <v>7535496802</v>
      </c>
      <c r="Y22" s="268"/>
      <c r="Z22" s="268">
        <f>SUM(V22:X22)</f>
        <v>106349499296</v>
      </c>
    </row>
    <row r="23" spans="1:26" ht="16.5" customHeight="1">
      <c r="A23" s="269" t="s">
        <v>151</v>
      </c>
      <c r="B23" s="273"/>
      <c r="C23" s="256"/>
      <c r="D23" s="270">
        <v>0</v>
      </c>
      <c r="E23" s="271"/>
      <c r="F23" s="270">
        <v>0</v>
      </c>
      <c r="G23" s="271"/>
      <c r="H23" s="268">
        <v>0</v>
      </c>
      <c r="I23" s="271"/>
      <c r="J23" s="270">
        <v>0</v>
      </c>
      <c r="K23" s="271"/>
      <c r="L23" s="270">
        <v>0</v>
      </c>
      <c r="M23" s="271"/>
      <c r="N23" s="272">
        <v>-1020000383</v>
      </c>
      <c r="O23" s="271"/>
      <c r="P23" s="272">
        <v>0</v>
      </c>
      <c r="Q23" s="268"/>
      <c r="R23" s="272">
        <v>0</v>
      </c>
      <c r="S23" s="268"/>
      <c r="T23" s="272">
        <v>0</v>
      </c>
      <c r="U23" s="268"/>
      <c r="V23" s="268">
        <f>SUM(D23:T23)</f>
        <v>-1020000383</v>
      </c>
      <c r="W23" s="268"/>
      <c r="X23" s="268">
        <v>-314158000</v>
      </c>
      <c r="Y23" s="268"/>
      <c r="Z23" s="268">
        <f>SUM(V23:X23)</f>
        <v>-1334158383</v>
      </c>
    </row>
    <row r="24" spans="1:26" ht="6" customHeight="1">
      <c r="A24" s="266"/>
      <c r="B24" s="256"/>
      <c r="C24" s="256"/>
      <c r="D24" s="270"/>
      <c r="E24" s="271"/>
      <c r="F24" s="270"/>
      <c r="G24" s="271"/>
      <c r="H24" s="271"/>
      <c r="I24" s="271"/>
      <c r="J24" s="270"/>
      <c r="K24" s="271"/>
      <c r="L24" s="270"/>
      <c r="M24" s="271"/>
      <c r="N24" s="270"/>
      <c r="O24" s="271"/>
      <c r="P24" s="270"/>
      <c r="Q24" s="271"/>
      <c r="R24" s="270"/>
      <c r="S24" s="271"/>
      <c r="T24" s="270"/>
      <c r="U24" s="271"/>
      <c r="V24" s="271"/>
      <c r="W24" s="271"/>
      <c r="X24" s="271"/>
      <c r="Y24" s="271"/>
      <c r="Z24" s="271"/>
    </row>
    <row r="25" spans="1:26" ht="16.5" customHeight="1">
      <c r="A25" s="266" t="s">
        <v>313</v>
      </c>
      <c r="B25" s="273"/>
      <c r="C25" s="256"/>
      <c r="D25" s="270"/>
      <c r="E25" s="271"/>
      <c r="F25" s="270"/>
      <c r="G25" s="271"/>
      <c r="H25" s="268"/>
      <c r="I25" s="271"/>
      <c r="J25" s="270"/>
      <c r="K25" s="271"/>
      <c r="L25" s="270"/>
      <c r="M25" s="271"/>
      <c r="N25" s="272"/>
      <c r="O25" s="271"/>
      <c r="P25" s="272"/>
      <c r="Q25" s="268"/>
      <c r="R25" s="272"/>
      <c r="S25" s="268"/>
      <c r="T25" s="272"/>
      <c r="U25" s="268"/>
      <c r="V25" s="268"/>
      <c r="W25" s="268"/>
      <c r="X25" s="268"/>
      <c r="Y25" s="268"/>
      <c r="Z25" s="268"/>
    </row>
    <row r="26" spans="1:26" ht="16.5" customHeight="1">
      <c r="A26" s="149" t="s">
        <v>308</v>
      </c>
      <c r="B26" s="256"/>
      <c r="C26" s="256"/>
      <c r="D26" s="277">
        <v>0</v>
      </c>
      <c r="E26" s="271"/>
      <c r="F26" s="277">
        <v>0</v>
      </c>
      <c r="G26" s="271"/>
      <c r="H26" s="268">
        <v>0</v>
      </c>
      <c r="I26" s="271"/>
      <c r="J26" s="277">
        <v>0</v>
      </c>
      <c r="K26" s="271"/>
      <c r="L26" s="277">
        <v>0</v>
      </c>
      <c r="M26" s="271"/>
      <c r="N26" s="271">
        <v>-1488014107</v>
      </c>
      <c r="O26" s="271"/>
      <c r="P26" s="272">
        <v>0</v>
      </c>
      <c r="Q26" s="268"/>
      <c r="R26" s="272">
        <v>0</v>
      </c>
      <c r="S26" s="268"/>
      <c r="T26" s="272">
        <v>0</v>
      </c>
      <c r="U26" s="268"/>
      <c r="V26" s="268">
        <f>SUM(D26:T26)</f>
        <v>-1488014107</v>
      </c>
      <c r="W26" s="268"/>
      <c r="X26" s="268">
        <v>637048057</v>
      </c>
      <c r="Y26" s="268"/>
      <c r="Z26" s="268">
        <f>SUM(V26:X26)</f>
        <v>-850966050</v>
      </c>
    </row>
    <row r="27" spans="1:26" ht="16.5" customHeight="1">
      <c r="A27" s="149" t="s">
        <v>158</v>
      </c>
      <c r="B27" s="256"/>
      <c r="C27" s="256"/>
      <c r="D27" s="277"/>
      <c r="E27" s="271"/>
      <c r="F27" s="277"/>
      <c r="G27" s="271"/>
      <c r="H27" s="268"/>
      <c r="I27" s="271"/>
      <c r="J27" s="277"/>
      <c r="K27" s="271"/>
      <c r="L27" s="277"/>
      <c r="M27" s="271"/>
      <c r="N27" s="271"/>
      <c r="O27" s="271"/>
      <c r="P27" s="272"/>
      <c r="Q27" s="268"/>
      <c r="R27" s="272"/>
      <c r="S27" s="268"/>
      <c r="T27" s="272"/>
      <c r="U27" s="268"/>
      <c r="V27" s="268"/>
      <c r="W27" s="268"/>
      <c r="X27" s="56"/>
      <c r="Y27" s="268"/>
      <c r="Z27" s="268"/>
    </row>
    <row r="28" spans="1:26" ht="16.5" customHeight="1">
      <c r="A28" s="149" t="s">
        <v>309</v>
      </c>
      <c r="B28" s="273"/>
      <c r="C28" s="256"/>
      <c r="D28" s="278">
        <v>0</v>
      </c>
      <c r="E28" s="271"/>
      <c r="F28" s="278">
        <v>0</v>
      </c>
      <c r="G28" s="271"/>
      <c r="H28" s="274">
        <v>0</v>
      </c>
      <c r="I28" s="271"/>
      <c r="J28" s="278">
        <v>0</v>
      </c>
      <c r="K28" s="271"/>
      <c r="L28" s="278">
        <v>0</v>
      </c>
      <c r="M28" s="271"/>
      <c r="N28" s="47">
        <v>29078698</v>
      </c>
      <c r="O28" s="271"/>
      <c r="P28" s="279">
        <v>0</v>
      </c>
      <c r="Q28" s="268"/>
      <c r="R28" s="47">
        <v>-557330168</v>
      </c>
      <c r="S28" s="268"/>
      <c r="T28" s="279">
        <v>355246746</v>
      </c>
      <c r="U28" s="268"/>
      <c r="V28" s="274">
        <f>SUM(D28:T28)</f>
        <v>-173004724</v>
      </c>
      <c r="W28" s="268"/>
      <c r="X28" s="274">
        <v>-20110980</v>
      </c>
      <c r="Y28" s="268"/>
      <c r="Z28" s="274">
        <f>SUM(V28:X28)</f>
        <v>-193115704</v>
      </c>
    </row>
    <row r="29" spans="1:26" ht="16.5" customHeight="1">
      <c r="A29" s="149"/>
      <c r="B29" s="273"/>
      <c r="C29" s="256"/>
      <c r="D29" s="277"/>
      <c r="E29" s="271"/>
      <c r="F29" s="277"/>
      <c r="G29" s="271"/>
      <c r="H29" s="267"/>
      <c r="I29" s="271"/>
      <c r="J29" s="277"/>
      <c r="K29" s="271"/>
      <c r="L29" s="277"/>
      <c r="M29" s="271"/>
      <c r="N29" s="28"/>
      <c r="O29" s="271"/>
      <c r="P29" s="280"/>
      <c r="Q29" s="268"/>
      <c r="R29" s="28"/>
      <c r="S29" s="268"/>
      <c r="T29" s="280"/>
      <c r="U29" s="268"/>
      <c r="V29" s="267"/>
      <c r="W29" s="268"/>
      <c r="X29" s="267"/>
      <c r="Y29" s="268"/>
      <c r="Z29" s="267"/>
    </row>
    <row r="30" spans="1:26" ht="16.5" customHeight="1" thickBot="1">
      <c r="A30" s="394" t="s">
        <v>360</v>
      </c>
      <c r="B30" s="256"/>
      <c r="C30" s="256"/>
      <c r="D30" s="282">
        <f>SUM(D22:D28)</f>
        <v>20400278730</v>
      </c>
      <c r="E30" s="268"/>
      <c r="F30" s="282">
        <f>SUM(F22:F28)</f>
        <v>2456261491</v>
      </c>
      <c r="G30" s="268"/>
      <c r="H30" s="282">
        <f>SUM(H22:H28)</f>
        <v>0</v>
      </c>
      <c r="I30" s="268"/>
      <c r="J30" s="282">
        <f>SUM(J22:J28)</f>
        <v>2040027873</v>
      </c>
      <c r="K30" s="268"/>
      <c r="L30" s="282">
        <f>SUM(L22:L28)</f>
        <v>244500000</v>
      </c>
      <c r="M30" s="268"/>
      <c r="N30" s="282">
        <f>SUM(N22:N28)</f>
        <v>71193998608</v>
      </c>
      <c r="O30" s="268"/>
      <c r="P30" s="282">
        <f>SUM(P22:P28)</f>
        <v>0</v>
      </c>
      <c r="Q30" s="268"/>
      <c r="R30" s="282">
        <f>SUM(R22:R28)</f>
        <v>-557330168</v>
      </c>
      <c r="S30" s="268"/>
      <c r="T30" s="282">
        <f>SUM(T22:T28)</f>
        <v>355246746</v>
      </c>
      <c r="U30" s="268"/>
      <c r="V30" s="282">
        <f>SUM(V22:V28)</f>
        <v>96132983280</v>
      </c>
      <c r="W30" s="268"/>
      <c r="X30" s="282">
        <f>SUM(X22:X28)</f>
        <v>7838275879</v>
      </c>
      <c r="Y30" s="268"/>
      <c r="Z30" s="282">
        <f>SUM(V30:X30)</f>
        <v>103971259159</v>
      </c>
    </row>
    <row r="31" spans="1:26" ht="16.5" customHeight="1" thickTop="1">
      <c r="A31" s="281"/>
      <c r="B31" s="256"/>
      <c r="C31" s="256"/>
      <c r="D31" s="283"/>
      <c r="E31" s="271"/>
      <c r="F31" s="283"/>
      <c r="G31" s="271"/>
      <c r="H31" s="280"/>
      <c r="I31" s="271"/>
      <c r="J31" s="283"/>
      <c r="K31" s="271"/>
      <c r="L31" s="283"/>
      <c r="M31" s="271"/>
      <c r="N31" s="283"/>
      <c r="O31" s="271"/>
      <c r="P31" s="283"/>
      <c r="Q31" s="271"/>
      <c r="R31" s="283"/>
      <c r="S31" s="271"/>
      <c r="T31" s="283"/>
      <c r="U31" s="271"/>
      <c r="V31" s="271"/>
      <c r="W31" s="271"/>
      <c r="X31" s="271"/>
      <c r="Y31" s="271"/>
      <c r="Z31" s="271"/>
    </row>
    <row r="32" spans="1:26" ht="16.5" customHeight="1">
      <c r="A32" s="281"/>
      <c r="B32" s="256"/>
      <c r="C32" s="256"/>
      <c r="D32" s="283"/>
      <c r="E32" s="271"/>
      <c r="F32" s="283"/>
      <c r="G32" s="271"/>
      <c r="H32" s="280"/>
      <c r="I32" s="271"/>
      <c r="J32" s="283"/>
      <c r="K32" s="271"/>
      <c r="L32" s="283"/>
      <c r="M32" s="271"/>
      <c r="N32" s="283"/>
      <c r="O32" s="271"/>
      <c r="P32" s="283"/>
      <c r="Q32" s="271"/>
      <c r="R32" s="283"/>
      <c r="S32" s="271"/>
      <c r="T32" s="283"/>
      <c r="U32" s="271"/>
      <c r="V32" s="271"/>
      <c r="W32" s="271"/>
      <c r="X32" s="271"/>
      <c r="Y32" s="271"/>
      <c r="Z32" s="271"/>
    </row>
    <row r="33" spans="1:26" ht="16.5" customHeight="1">
      <c r="A33" s="266" t="s">
        <v>260</v>
      </c>
      <c r="B33" s="256"/>
      <c r="C33" s="256"/>
      <c r="D33" s="284">
        <v>20400278730</v>
      </c>
      <c r="E33" s="271"/>
      <c r="F33" s="284">
        <v>2456261491</v>
      </c>
      <c r="G33" s="271"/>
      <c r="H33" s="284">
        <v>0</v>
      </c>
      <c r="I33" s="271"/>
      <c r="J33" s="284">
        <f>J30</f>
        <v>2040027873</v>
      </c>
      <c r="K33" s="271"/>
      <c r="L33" s="284">
        <v>244500000</v>
      </c>
      <c r="M33" s="271"/>
      <c r="N33" s="284">
        <f>N30</f>
        <v>71193998608</v>
      </c>
      <c r="O33" s="271"/>
      <c r="P33" s="285">
        <v>0</v>
      </c>
      <c r="Q33" s="271"/>
      <c r="R33" s="285">
        <v>-557330168</v>
      </c>
      <c r="S33" s="271"/>
      <c r="T33" s="284">
        <v>355246746</v>
      </c>
      <c r="U33" s="271"/>
      <c r="V33" s="284">
        <f>SUM(D33:T33)</f>
        <v>96132983280</v>
      </c>
      <c r="W33" s="271"/>
      <c r="X33" s="284">
        <v>7838275879</v>
      </c>
      <c r="Y33" s="271"/>
      <c r="Z33" s="284">
        <f>SUM(V33:X33)</f>
        <v>103971259159</v>
      </c>
    </row>
    <row r="34" spans="1:26" ht="16.5" customHeight="1">
      <c r="A34" s="269" t="s">
        <v>151</v>
      </c>
      <c r="B34" s="273">
        <v>37</v>
      </c>
      <c r="C34" s="256"/>
      <c r="D34" s="284">
        <v>0</v>
      </c>
      <c r="E34" s="271"/>
      <c r="F34" s="284">
        <v>0</v>
      </c>
      <c r="G34" s="271"/>
      <c r="H34" s="284">
        <v>0</v>
      </c>
      <c r="I34" s="271"/>
      <c r="J34" s="284">
        <v>0</v>
      </c>
      <c r="K34" s="271"/>
      <c r="L34" s="284">
        <v>0</v>
      </c>
      <c r="M34" s="271"/>
      <c r="N34" s="284">
        <v>-2651901359</v>
      </c>
      <c r="O34" s="271"/>
      <c r="P34" s="284">
        <v>0</v>
      </c>
      <c r="Q34" s="271"/>
      <c r="R34" s="284">
        <v>0</v>
      </c>
      <c r="S34" s="271"/>
      <c r="T34" s="284">
        <v>0</v>
      </c>
      <c r="U34" s="271"/>
      <c r="V34" s="284">
        <v>-2651901359</v>
      </c>
      <c r="W34" s="271"/>
      <c r="X34" s="284">
        <v>0</v>
      </c>
      <c r="Y34" s="271"/>
      <c r="Z34" s="284">
        <f>SUM(V34:X34)</f>
        <v>-2651901359</v>
      </c>
    </row>
    <row r="35" spans="1:26" ht="16.5" customHeight="1">
      <c r="A35" s="149" t="s">
        <v>233</v>
      </c>
      <c r="B35" s="273">
        <v>40</v>
      </c>
      <c r="C35" s="256"/>
      <c r="D35" s="286">
        <v>0</v>
      </c>
      <c r="E35" s="271"/>
      <c r="F35" s="286">
        <v>0</v>
      </c>
      <c r="G35" s="271"/>
      <c r="H35" s="286">
        <v>-17970817850</v>
      </c>
      <c r="I35" s="271"/>
      <c r="J35" s="286">
        <v>0</v>
      </c>
      <c r="K35" s="271"/>
      <c r="L35" s="286">
        <v>0</v>
      </c>
      <c r="M35" s="271"/>
      <c r="N35" s="286">
        <v>0</v>
      </c>
      <c r="O35" s="271"/>
      <c r="P35" s="286">
        <v>0</v>
      </c>
      <c r="Q35" s="271"/>
      <c r="R35" s="286">
        <v>0</v>
      </c>
      <c r="S35" s="271"/>
      <c r="T35" s="286">
        <v>0</v>
      </c>
      <c r="U35" s="271"/>
      <c r="V35" s="284">
        <v>-17970817850</v>
      </c>
      <c r="W35" s="271"/>
      <c r="X35" s="286">
        <v>-7838275879</v>
      </c>
      <c r="Y35" s="271"/>
      <c r="Z35" s="285">
        <f>SUM(V35:X35)</f>
        <v>-25809093729</v>
      </c>
    </row>
    <row r="36" spans="1:26" ht="6" customHeight="1">
      <c r="A36" s="266"/>
      <c r="B36" s="256"/>
      <c r="C36" s="256"/>
      <c r="D36" s="284"/>
      <c r="E36" s="271"/>
      <c r="F36" s="284"/>
      <c r="G36" s="271"/>
      <c r="H36" s="284"/>
      <c r="I36" s="271"/>
      <c r="J36" s="284"/>
      <c r="K36" s="271"/>
      <c r="L36" s="284"/>
      <c r="M36" s="271"/>
      <c r="N36" s="284"/>
      <c r="O36" s="271"/>
      <c r="P36" s="284"/>
      <c r="Q36" s="271"/>
      <c r="R36" s="284"/>
      <c r="S36" s="271"/>
      <c r="T36" s="284"/>
      <c r="U36" s="271"/>
      <c r="V36" s="284"/>
      <c r="W36" s="271"/>
      <c r="X36" s="284"/>
      <c r="Y36" s="271"/>
      <c r="Z36" s="284"/>
    </row>
    <row r="37" spans="1:26" ht="16.5" customHeight="1">
      <c r="A37" s="266" t="s">
        <v>313</v>
      </c>
      <c r="B37" s="256"/>
      <c r="C37" s="256"/>
      <c r="D37" s="286"/>
      <c r="E37" s="271"/>
      <c r="F37" s="286"/>
      <c r="G37" s="271"/>
      <c r="H37" s="286"/>
      <c r="I37" s="271"/>
      <c r="J37" s="286"/>
      <c r="K37" s="271"/>
      <c r="L37" s="286"/>
      <c r="M37" s="271"/>
      <c r="N37" s="286"/>
      <c r="O37" s="271"/>
      <c r="P37" s="286"/>
      <c r="Q37" s="271"/>
      <c r="R37" s="286"/>
      <c r="S37" s="271"/>
      <c r="T37" s="286"/>
      <c r="U37" s="271"/>
      <c r="V37" s="286"/>
      <c r="W37" s="271"/>
      <c r="X37" s="286"/>
      <c r="Y37" s="271"/>
      <c r="Z37" s="286"/>
    </row>
    <row r="38" spans="1:26" ht="16.5" customHeight="1">
      <c r="A38" s="149" t="s">
        <v>311</v>
      </c>
      <c r="B38" s="273"/>
      <c r="C38" s="256"/>
      <c r="D38" s="284">
        <v>0</v>
      </c>
      <c r="E38" s="271"/>
      <c r="F38" s="284">
        <v>0</v>
      </c>
      <c r="G38" s="271"/>
      <c r="H38" s="284">
        <v>0</v>
      </c>
      <c r="I38" s="271"/>
      <c r="J38" s="284">
        <v>0</v>
      </c>
      <c r="K38" s="271"/>
      <c r="L38" s="284">
        <v>0</v>
      </c>
      <c r="M38" s="271"/>
      <c r="N38" s="284">
        <v>24652434332</v>
      </c>
      <c r="O38" s="271"/>
      <c r="P38" s="285">
        <v>0</v>
      </c>
      <c r="Q38" s="271"/>
      <c r="R38" s="285">
        <v>0</v>
      </c>
      <c r="S38" s="271"/>
      <c r="T38" s="284">
        <v>0</v>
      </c>
      <c r="U38" s="271"/>
      <c r="V38" s="284">
        <v>24652434332</v>
      </c>
      <c r="W38" s="271"/>
      <c r="X38" s="284">
        <v>0</v>
      </c>
      <c r="Y38" s="271"/>
      <c r="Z38" s="284">
        <f>SUM(V38:X38)</f>
        <v>24652434332</v>
      </c>
    </row>
    <row r="39" spans="1:26" ht="16.5" customHeight="1">
      <c r="A39" s="149" t="s">
        <v>312</v>
      </c>
      <c r="B39" s="256"/>
      <c r="C39" s="256"/>
      <c r="D39" s="287">
        <v>0</v>
      </c>
      <c r="E39" s="271"/>
      <c r="F39" s="287">
        <v>0</v>
      </c>
      <c r="G39" s="271"/>
      <c r="H39" s="287">
        <v>0</v>
      </c>
      <c r="I39" s="271"/>
      <c r="J39" s="287">
        <v>0</v>
      </c>
      <c r="K39" s="271"/>
      <c r="L39" s="287">
        <v>0</v>
      </c>
      <c r="M39" s="271"/>
      <c r="N39" s="287">
        <v>0</v>
      </c>
      <c r="O39" s="271"/>
      <c r="P39" s="287">
        <v>0</v>
      </c>
      <c r="Q39" s="271"/>
      <c r="R39" s="287">
        <v>-1440907790</v>
      </c>
      <c r="S39" s="271"/>
      <c r="T39" s="287">
        <v>-494497396</v>
      </c>
      <c r="U39" s="271"/>
      <c r="V39" s="287">
        <v>-1935405186</v>
      </c>
      <c r="W39" s="271"/>
      <c r="X39" s="287">
        <v>0</v>
      </c>
      <c r="Y39" s="271"/>
      <c r="Z39" s="287">
        <f>SUM(V39:X39)</f>
        <v>-1935405186</v>
      </c>
    </row>
    <row r="40" spans="1:26" ht="16.5" customHeight="1">
      <c r="A40" s="149"/>
      <c r="B40" s="256"/>
      <c r="C40" s="256"/>
      <c r="D40" s="286"/>
      <c r="E40" s="271"/>
      <c r="F40" s="286"/>
      <c r="G40" s="271"/>
      <c r="H40" s="286"/>
      <c r="I40" s="271"/>
      <c r="J40" s="286"/>
      <c r="K40" s="271"/>
      <c r="L40" s="286"/>
      <c r="M40" s="271"/>
      <c r="N40" s="286"/>
      <c r="O40" s="271"/>
      <c r="P40" s="286"/>
      <c r="Q40" s="271"/>
      <c r="R40" s="286"/>
      <c r="S40" s="271"/>
      <c r="T40" s="286"/>
      <c r="U40" s="271"/>
      <c r="V40" s="286"/>
      <c r="W40" s="271"/>
      <c r="X40" s="286"/>
      <c r="Y40" s="271"/>
      <c r="Z40" s="286"/>
    </row>
    <row r="41" spans="1:26" ht="16.5" customHeight="1" thickBot="1">
      <c r="A41" s="281" t="s">
        <v>310</v>
      </c>
      <c r="B41" s="256"/>
      <c r="C41" s="256"/>
      <c r="D41" s="288">
        <f>SUM(D33:D39)</f>
        <v>20400278730</v>
      </c>
      <c r="E41" s="268"/>
      <c r="F41" s="288">
        <f>SUM(F33:F39)</f>
        <v>2456261491</v>
      </c>
      <c r="G41" s="268"/>
      <c r="H41" s="288">
        <f>SUM(H33:H39)</f>
        <v>-17970817850</v>
      </c>
      <c r="I41" s="268"/>
      <c r="J41" s="288">
        <f>SUM(J33:J39)</f>
        <v>2040027873</v>
      </c>
      <c r="K41" s="268"/>
      <c r="L41" s="288">
        <f>SUM(L33:L39)</f>
        <v>244500000</v>
      </c>
      <c r="M41" s="268"/>
      <c r="N41" s="288">
        <f>SUM(N33:N39)</f>
        <v>93194531581</v>
      </c>
      <c r="O41" s="268"/>
      <c r="P41" s="288">
        <f>SUM(P33:P39)</f>
        <v>0</v>
      </c>
      <c r="Q41" s="268"/>
      <c r="R41" s="288">
        <f>SUM(R33:R39)</f>
        <v>-1998237958</v>
      </c>
      <c r="S41" s="268"/>
      <c r="T41" s="288">
        <f>SUM(T33:T39)</f>
        <v>-139250650</v>
      </c>
      <c r="U41" s="268"/>
      <c r="V41" s="288">
        <f>SUM(V33:V39)</f>
        <v>98227293217</v>
      </c>
      <c r="W41" s="268"/>
      <c r="X41" s="288">
        <f>SUM(X33:X39)</f>
        <v>0</v>
      </c>
      <c r="Y41" s="268"/>
      <c r="Z41" s="288">
        <f>SUM(V41:X41)</f>
        <v>98227293217</v>
      </c>
    </row>
    <row r="42" spans="1:26" ht="16.5" customHeight="1" thickTop="1">
      <c r="A42" s="281"/>
      <c r="B42" s="256"/>
      <c r="C42" s="256"/>
      <c r="D42" s="283"/>
      <c r="E42" s="271"/>
      <c r="F42" s="283"/>
      <c r="G42" s="271"/>
      <c r="H42" s="271"/>
      <c r="I42" s="271"/>
      <c r="J42" s="283"/>
      <c r="K42" s="271"/>
      <c r="L42" s="283"/>
      <c r="M42" s="271"/>
      <c r="N42" s="283"/>
      <c r="O42" s="271"/>
      <c r="P42" s="283"/>
      <c r="Q42" s="271"/>
      <c r="R42" s="283"/>
      <c r="S42" s="271"/>
      <c r="T42" s="283"/>
      <c r="U42" s="271"/>
      <c r="V42" s="283"/>
      <c r="W42" s="271"/>
      <c r="X42" s="283"/>
      <c r="Y42" s="271"/>
      <c r="Z42" s="283"/>
    </row>
    <row r="43" spans="1:26" ht="16.5" customHeight="1">
      <c r="A43" s="281"/>
      <c r="B43" s="256"/>
      <c r="C43" s="256"/>
      <c r="D43" s="283"/>
      <c r="E43" s="271"/>
      <c r="F43" s="283"/>
      <c r="G43" s="271"/>
      <c r="H43" s="271"/>
      <c r="I43" s="271"/>
      <c r="J43" s="283"/>
      <c r="K43" s="271"/>
      <c r="L43" s="283"/>
      <c r="M43" s="271"/>
      <c r="N43" s="283"/>
      <c r="O43" s="271"/>
      <c r="P43" s="283"/>
      <c r="Q43" s="271"/>
      <c r="R43" s="283"/>
      <c r="S43" s="271"/>
      <c r="T43" s="283"/>
      <c r="U43" s="271"/>
      <c r="V43" s="283"/>
      <c r="W43" s="271"/>
      <c r="X43" s="283"/>
      <c r="Y43" s="271"/>
      <c r="Z43" s="283"/>
    </row>
    <row r="44" spans="1:26" ht="16.5" customHeight="1">
      <c r="A44" s="281"/>
      <c r="B44" s="256"/>
      <c r="C44" s="256"/>
      <c r="D44" s="283"/>
      <c r="E44" s="271"/>
      <c r="F44" s="283"/>
      <c r="G44" s="271"/>
      <c r="H44" s="271"/>
      <c r="I44" s="271"/>
      <c r="J44" s="283"/>
      <c r="K44" s="271"/>
      <c r="L44" s="283"/>
      <c r="M44" s="271"/>
      <c r="N44" s="283"/>
      <c r="O44" s="271"/>
      <c r="P44" s="283"/>
      <c r="Q44" s="271"/>
      <c r="R44" s="283"/>
      <c r="S44" s="271"/>
      <c r="T44" s="283"/>
      <c r="U44" s="271"/>
      <c r="V44" s="283"/>
      <c r="W44" s="271"/>
      <c r="X44" s="283"/>
      <c r="Y44" s="271"/>
      <c r="Z44" s="283"/>
    </row>
    <row r="45" spans="1:26" ht="16.5" customHeight="1">
      <c r="A45" s="281"/>
      <c r="B45" s="256"/>
      <c r="C45" s="256"/>
      <c r="D45" s="283"/>
      <c r="E45" s="271"/>
      <c r="F45" s="283"/>
      <c r="G45" s="271"/>
      <c r="H45" s="271"/>
      <c r="I45" s="271"/>
      <c r="J45" s="283"/>
      <c r="K45" s="271"/>
      <c r="L45" s="283"/>
      <c r="M45" s="271"/>
      <c r="N45" s="283"/>
      <c r="O45" s="271"/>
      <c r="P45" s="283"/>
      <c r="Q45" s="271"/>
      <c r="R45" s="283"/>
      <c r="S45" s="271"/>
      <c r="T45" s="283"/>
      <c r="U45" s="271"/>
      <c r="V45" s="283"/>
      <c r="W45" s="271"/>
      <c r="X45" s="283"/>
      <c r="Y45" s="271"/>
      <c r="Z45" s="283"/>
    </row>
    <row r="46" spans="1:26" ht="16.5" customHeight="1">
      <c r="A46" s="281"/>
      <c r="B46" s="256"/>
      <c r="C46" s="256"/>
      <c r="D46" s="283"/>
      <c r="E46" s="271"/>
      <c r="F46" s="283"/>
      <c r="G46" s="271"/>
      <c r="H46" s="271"/>
      <c r="I46" s="271"/>
      <c r="J46" s="283"/>
      <c r="K46" s="271"/>
      <c r="L46" s="283"/>
      <c r="M46" s="271"/>
      <c r="N46" s="283"/>
      <c r="O46" s="271"/>
      <c r="P46" s="283"/>
      <c r="Q46" s="271"/>
      <c r="R46" s="283"/>
      <c r="S46" s="271"/>
      <c r="T46" s="283"/>
      <c r="U46" s="271"/>
      <c r="V46" s="283"/>
      <c r="W46" s="271"/>
      <c r="X46" s="283"/>
      <c r="Y46" s="271"/>
      <c r="Z46" s="283"/>
    </row>
    <row r="47" spans="1:26" ht="16.5" customHeight="1">
      <c r="A47" s="281"/>
      <c r="B47" s="256"/>
      <c r="C47" s="256"/>
      <c r="D47" s="283"/>
      <c r="E47" s="271"/>
      <c r="F47" s="283"/>
      <c r="G47" s="271"/>
      <c r="H47" s="271"/>
      <c r="I47" s="271"/>
      <c r="J47" s="283"/>
      <c r="K47" s="271"/>
      <c r="L47" s="283"/>
      <c r="M47" s="271"/>
      <c r="N47" s="283"/>
      <c r="O47" s="271"/>
      <c r="P47" s="283"/>
      <c r="Q47" s="271"/>
      <c r="R47" s="283"/>
      <c r="S47" s="271"/>
      <c r="T47" s="283"/>
      <c r="U47" s="271"/>
      <c r="V47" s="283"/>
      <c r="W47" s="271"/>
      <c r="X47" s="283"/>
      <c r="Y47" s="271"/>
      <c r="Z47" s="283"/>
    </row>
    <row r="48" spans="1:26" ht="16.5" customHeight="1">
      <c r="A48" s="281"/>
      <c r="B48" s="256"/>
      <c r="C48" s="256"/>
      <c r="D48" s="283"/>
      <c r="E48" s="271"/>
      <c r="F48" s="283"/>
      <c r="G48" s="271"/>
      <c r="H48" s="271"/>
      <c r="I48" s="271"/>
      <c r="J48" s="283"/>
      <c r="K48" s="271"/>
      <c r="L48" s="283"/>
      <c r="M48" s="271"/>
      <c r="N48" s="283"/>
      <c r="O48" s="271"/>
      <c r="P48" s="283"/>
      <c r="Q48" s="271"/>
      <c r="R48" s="283"/>
      <c r="S48" s="271"/>
      <c r="T48" s="283"/>
      <c r="U48" s="271"/>
      <c r="V48" s="283"/>
      <c r="W48" s="271"/>
      <c r="X48" s="283"/>
      <c r="Y48" s="271"/>
      <c r="Z48" s="283"/>
    </row>
    <row r="49" spans="1:26" ht="16.5" customHeight="1">
      <c r="A49" s="281"/>
      <c r="B49" s="256"/>
      <c r="C49" s="256"/>
      <c r="D49" s="283"/>
      <c r="E49" s="271"/>
      <c r="F49" s="283"/>
      <c r="G49" s="271"/>
      <c r="H49" s="271"/>
      <c r="I49" s="271"/>
      <c r="J49" s="283"/>
      <c r="K49" s="271"/>
      <c r="L49" s="283"/>
      <c r="M49" s="271"/>
      <c r="N49" s="283"/>
      <c r="O49" s="271"/>
      <c r="P49" s="283"/>
      <c r="Q49" s="271"/>
      <c r="R49" s="283"/>
      <c r="S49" s="271"/>
      <c r="T49" s="283"/>
      <c r="U49" s="271"/>
      <c r="V49" s="283"/>
      <c r="W49" s="271"/>
      <c r="X49" s="283"/>
      <c r="Y49" s="271"/>
      <c r="Z49" s="283"/>
    </row>
    <row r="50" spans="1:26" ht="16.5" customHeight="1">
      <c r="A50" s="281"/>
      <c r="B50" s="256"/>
      <c r="C50" s="256"/>
      <c r="D50" s="283"/>
      <c r="E50" s="271"/>
      <c r="F50" s="283"/>
      <c r="G50" s="271"/>
      <c r="H50" s="271"/>
      <c r="I50" s="271"/>
      <c r="J50" s="283"/>
      <c r="K50" s="271"/>
      <c r="L50" s="283"/>
      <c r="M50" s="271"/>
      <c r="N50" s="283"/>
      <c r="O50" s="271"/>
      <c r="P50" s="283"/>
      <c r="Q50" s="271"/>
      <c r="R50" s="283"/>
      <c r="S50" s="271"/>
      <c r="T50" s="283"/>
      <c r="U50" s="271"/>
      <c r="V50" s="283"/>
      <c r="W50" s="271"/>
      <c r="X50" s="283"/>
      <c r="Y50" s="271"/>
      <c r="Z50" s="283"/>
    </row>
    <row r="51" spans="1:26" ht="16.5" customHeight="1">
      <c r="A51" s="281"/>
      <c r="B51" s="256"/>
      <c r="C51" s="256"/>
      <c r="D51" s="283"/>
      <c r="E51" s="271"/>
      <c r="F51" s="283"/>
      <c r="G51" s="271"/>
      <c r="H51" s="271"/>
      <c r="I51" s="271"/>
      <c r="J51" s="283"/>
      <c r="K51" s="271"/>
      <c r="L51" s="283"/>
      <c r="M51" s="271"/>
      <c r="N51" s="283"/>
      <c r="O51" s="271"/>
      <c r="P51" s="283"/>
      <c r="Q51" s="271"/>
      <c r="R51" s="283"/>
      <c r="S51" s="271"/>
      <c r="T51" s="283"/>
      <c r="U51" s="271"/>
      <c r="V51" s="283"/>
      <c r="W51" s="271"/>
      <c r="X51" s="283"/>
      <c r="Y51" s="271"/>
      <c r="Z51" s="283"/>
    </row>
    <row r="52" spans="1:26" ht="16.5" customHeight="1">
      <c r="A52" s="281"/>
      <c r="B52" s="256"/>
      <c r="C52" s="256"/>
      <c r="D52" s="283"/>
      <c r="E52" s="271"/>
      <c r="F52" s="283"/>
      <c r="G52" s="271"/>
      <c r="H52" s="271"/>
      <c r="I52" s="271"/>
      <c r="J52" s="283"/>
      <c r="K52" s="271"/>
      <c r="L52" s="283"/>
      <c r="M52" s="271"/>
      <c r="N52" s="283"/>
      <c r="O52" s="271"/>
      <c r="P52" s="283"/>
      <c r="Q52" s="271"/>
      <c r="R52" s="283"/>
      <c r="S52" s="271"/>
      <c r="T52" s="283"/>
      <c r="U52" s="271"/>
      <c r="V52" s="283"/>
      <c r="W52" s="271"/>
      <c r="X52" s="283"/>
      <c r="Y52" s="271"/>
      <c r="Z52" s="283"/>
    </row>
    <row r="53" spans="1:26" ht="9.65" customHeight="1">
      <c r="A53" s="281"/>
      <c r="B53" s="256"/>
      <c r="C53" s="256"/>
      <c r="D53" s="283"/>
      <c r="E53" s="271"/>
      <c r="F53" s="283"/>
      <c r="G53" s="271"/>
      <c r="H53" s="271"/>
      <c r="I53" s="271"/>
      <c r="J53" s="283"/>
      <c r="K53" s="271"/>
      <c r="L53" s="283"/>
      <c r="M53" s="271"/>
      <c r="N53" s="283"/>
      <c r="O53" s="271"/>
      <c r="P53" s="283"/>
      <c r="Q53" s="271"/>
      <c r="R53" s="283"/>
      <c r="S53" s="271"/>
      <c r="T53" s="283"/>
      <c r="U53" s="271"/>
      <c r="V53" s="283"/>
      <c r="W53" s="271"/>
      <c r="X53" s="283"/>
      <c r="Y53" s="271"/>
      <c r="Z53" s="283"/>
    </row>
    <row r="54" spans="1:26" ht="22" customHeight="1">
      <c r="A54" s="289" t="str">
        <f>'EN 11-consol'!A65</f>
        <v xml:space="preserve">The accompanying notes are an integral part of these consolidated and separate financial statements. </v>
      </c>
      <c r="B54" s="290"/>
      <c r="C54" s="289"/>
      <c r="D54" s="291"/>
      <c r="E54" s="292"/>
      <c r="F54" s="292"/>
      <c r="G54" s="292"/>
      <c r="H54" s="292"/>
      <c r="I54" s="292"/>
      <c r="J54" s="292"/>
      <c r="K54" s="292"/>
      <c r="L54" s="291"/>
      <c r="M54" s="292"/>
      <c r="N54" s="291"/>
      <c r="O54" s="292"/>
      <c r="P54" s="292"/>
      <c r="Q54" s="292"/>
      <c r="R54" s="292"/>
      <c r="S54" s="292"/>
      <c r="T54" s="292"/>
      <c r="U54" s="292"/>
      <c r="V54" s="292"/>
      <c r="W54" s="292"/>
      <c r="X54" s="292"/>
      <c r="Y54" s="292"/>
      <c r="Z54" s="292"/>
    </row>
  </sheetData>
  <mergeCells count="6">
    <mergeCell ref="P9:T9"/>
    <mergeCell ref="P10:T10"/>
    <mergeCell ref="D8:V8"/>
    <mergeCell ref="D6:Z6"/>
    <mergeCell ref="D7:Z7"/>
    <mergeCell ref="J10:N10"/>
  </mergeCells>
  <pageMargins left="0.3" right="0.3" top="0.5" bottom="0.6" header="0.49" footer="0.4"/>
  <pageSetup paperSize="9" scale="65" firstPageNumber="12" fitToHeight="0" orientation="landscape" useFirstPageNumber="1" horizontalDpi="1200" verticalDpi="1200" r:id="rId1"/>
  <headerFooter>
    <oddHeader xml:space="preserve">&amp;C
</oddHead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6"/>
  <sheetViews>
    <sheetView topLeftCell="A22" zoomScale="80" zoomScaleNormal="80" zoomScaleSheetLayoutView="85" workbookViewId="0">
      <selection activeCell="D30" sqref="D30"/>
    </sheetView>
  </sheetViews>
  <sheetFormatPr defaultColWidth="9.09765625" defaultRowHeight="16.5" customHeight="1"/>
  <cols>
    <col min="1" max="3" width="1.3984375" style="180" customWidth="1"/>
    <col min="4" max="4" width="46" style="180" customWidth="1"/>
    <col min="5" max="5" width="7.296875" style="91" bestFit="1" customWidth="1"/>
    <col min="6" max="6" width="0.69921875" style="180" customWidth="1"/>
    <col min="7" max="7" width="15.3984375" style="194" customWidth="1"/>
    <col min="8" max="8" width="0.69921875" style="180" customWidth="1"/>
    <col min="9" max="9" width="15.3984375" style="227" customWidth="1"/>
    <col min="10" max="10" width="0.69921875" style="194" customWidth="1"/>
    <col min="11" max="11" width="15.3984375" style="194" customWidth="1"/>
    <col min="12" max="12" width="0.69921875" style="180" customWidth="1"/>
    <col min="13" max="13" width="15.69921875" style="227" customWidth="1"/>
    <col min="14" max="16384" width="9.09765625" style="189"/>
  </cols>
  <sheetData>
    <row r="1" spans="1:13" s="192" customFormat="1" ht="16.5" customHeight="1">
      <c r="A1" s="192" t="str">
        <f>'EN 12-company'!A1</f>
        <v>Thai Oil Public Company Limited</v>
      </c>
      <c r="I1" s="226"/>
      <c r="M1" s="229"/>
    </row>
    <row r="2" spans="1:13" ht="16.5" customHeight="1">
      <c r="A2" s="192" t="s">
        <v>163</v>
      </c>
      <c r="B2" s="192"/>
      <c r="C2" s="192"/>
      <c r="D2" s="192"/>
      <c r="G2" s="238"/>
      <c r="H2" s="238"/>
    </row>
    <row r="3" spans="1:13" ht="16.5" customHeight="1">
      <c r="A3" s="195" t="str">
        <f>'EN 12-company'!A3</f>
        <v>For the year ended 31 December 2021</v>
      </c>
      <c r="B3" s="196"/>
      <c r="C3" s="196"/>
      <c r="D3" s="196"/>
      <c r="E3" s="197"/>
      <c r="F3" s="198"/>
      <c r="G3" s="199"/>
      <c r="H3" s="198"/>
      <c r="I3" s="9"/>
      <c r="J3" s="199"/>
      <c r="K3" s="199"/>
      <c r="L3" s="198"/>
      <c r="M3" s="9"/>
    </row>
    <row r="6" spans="1:13" ht="16.5" customHeight="1">
      <c r="G6" s="392" t="s">
        <v>19</v>
      </c>
      <c r="H6" s="392"/>
      <c r="I6" s="392"/>
      <c r="K6" s="392" t="s">
        <v>20</v>
      </c>
      <c r="L6" s="392"/>
      <c r="M6" s="392"/>
    </row>
    <row r="7" spans="1:13" ht="16.5" customHeight="1">
      <c r="A7" s="189"/>
      <c r="F7" s="192"/>
      <c r="G7" s="393" t="s">
        <v>292</v>
      </c>
      <c r="H7" s="393"/>
      <c r="I7" s="393"/>
      <c r="J7" s="245"/>
      <c r="K7" s="393" t="s">
        <v>292</v>
      </c>
      <c r="L7" s="393"/>
      <c r="M7" s="393"/>
    </row>
    <row r="8" spans="1:13" ht="16.5" customHeight="1">
      <c r="B8" s="238"/>
      <c r="C8" s="238"/>
      <c r="D8" s="238"/>
      <c r="E8" s="245"/>
      <c r="F8" s="192"/>
      <c r="G8" s="200">
        <v>2021</v>
      </c>
      <c r="H8" s="200"/>
      <c r="I8" s="228">
        <v>2020</v>
      </c>
      <c r="J8" s="201"/>
      <c r="K8" s="200">
        <v>2021</v>
      </c>
      <c r="L8" s="200"/>
      <c r="M8" s="228">
        <v>2020</v>
      </c>
    </row>
    <row r="9" spans="1:13" ht="16.5" customHeight="1">
      <c r="E9" s="245"/>
      <c r="F9" s="192"/>
      <c r="G9" s="200"/>
      <c r="H9" s="200"/>
      <c r="I9" s="228" t="s">
        <v>219</v>
      </c>
      <c r="J9" s="201"/>
      <c r="K9" s="200"/>
      <c r="L9" s="200"/>
      <c r="M9" s="228" t="s">
        <v>204</v>
      </c>
    </row>
    <row r="10" spans="1:13" ht="16.5" customHeight="1">
      <c r="E10" s="244" t="s">
        <v>3</v>
      </c>
      <c r="F10" s="192"/>
      <c r="G10" s="202" t="s">
        <v>290</v>
      </c>
      <c r="H10" s="192"/>
      <c r="I10" s="13" t="s">
        <v>290</v>
      </c>
      <c r="J10" s="193"/>
      <c r="K10" s="202" t="s">
        <v>290</v>
      </c>
      <c r="L10" s="193"/>
      <c r="M10" s="13" t="s">
        <v>290</v>
      </c>
    </row>
    <row r="11" spans="1:13" ht="16.5" customHeight="1">
      <c r="E11" s="245"/>
      <c r="F11" s="192"/>
      <c r="G11" s="203"/>
      <c r="H11" s="192"/>
      <c r="I11" s="229"/>
      <c r="J11" s="193"/>
      <c r="K11" s="203"/>
      <c r="L11" s="193"/>
      <c r="M11" s="229"/>
    </row>
    <row r="12" spans="1:13" ht="16.5" customHeight="1">
      <c r="A12" s="204" t="s">
        <v>164</v>
      </c>
      <c r="E12" s="205"/>
      <c r="F12" s="206"/>
      <c r="G12" s="207"/>
      <c r="H12" s="206"/>
      <c r="I12" s="230"/>
      <c r="J12" s="206"/>
      <c r="K12" s="207"/>
      <c r="L12" s="206"/>
      <c r="M12" s="235"/>
    </row>
    <row r="13" spans="1:13" ht="16.5" customHeight="1">
      <c r="A13" s="209" t="s">
        <v>314</v>
      </c>
      <c r="E13" s="205"/>
      <c r="F13" s="210"/>
      <c r="G13" s="211">
        <v>13066408398</v>
      </c>
      <c r="H13" s="212"/>
      <c r="I13" s="231">
        <v>-2668601177</v>
      </c>
      <c r="J13" s="212"/>
      <c r="K13" s="211">
        <v>24652434332</v>
      </c>
      <c r="L13" s="212"/>
      <c r="M13" s="231">
        <v>-850966050</v>
      </c>
    </row>
    <row r="14" spans="1:13" ht="16.5" customHeight="1">
      <c r="A14" s="204" t="s">
        <v>165</v>
      </c>
      <c r="E14" s="205"/>
      <c r="F14" s="210"/>
      <c r="G14" s="211"/>
      <c r="H14" s="212"/>
      <c r="I14" s="231"/>
      <c r="J14" s="212"/>
      <c r="K14" s="211"/>
      <c r="L14" s="212"/>
      <c r="M14" s="231"/>
    </row>
    <row r="15" spans="1:13" ht="16.5" customHeight="1">
      <c r="A15" s="210" t="s">
        <v>350</v>
      </c>
      <c r="E15" s="205"/>
      <c r="F15" s="210"/>
      <c r="G15" s="213"/>
      <c r="H15" s="189"/>
      <c r="I15" s="157"/>
      <c r="J15" s="189"/>
      <c r="K15" s="213"/>
      <c r="L15" s="189"/>
      <c r="M15" s="157"/>
    </row>
    <row r="16" spans="1:13" ht="16.5" customHeight="1">
      <c r="A16" s="210"/>
      <c r="B16" s="180" t="s">
        <v>166</v>
      </c>
      <c r="E16" s="205">
        <v>14</v>
      </c>
      <c r="F16" s="210"/>
      <c r="G16" s="211">
        <v>237277804</v>
      </c>
      <c r="H16" s="212"/>
      <c r="I16" s="231">
        <v>215410093</v>
      </c>
      <c r="J16" s="212"/>
      <c r="K16" s="211">
        <v>90276186</v>
      </c>
      <c r="L16" s="212"/>
      <c r="M16" s="231">
        <v>309839354</v>
      </c>
    </row>
    <row r="17" spans="1:13" ht="16.5" customHeight="1">
      <c r="A17" s="210" t="s">
        <v>167</v>
      </c>
      <c r="E17" s="205">
        <v>33</v>
      </c>
      <c r="F17" s="210"/>
      <c r="G17" s="211">
        <v>7424341843</v>
      </c>
      <c r="H17" s="212"/>
      <c r="I17" s="231">
        <v>7554003386</v>
      </c>
      <c r="J17" s="212"/>
      <c r="K17" s="211">
        <v>4773394182</v>
      </c>
      <c r="L17" s="212"/>
      <c r="M17" s="231">
        <v>4884291796</v>
      </c>
    </row>
    <row r="18" spans="1:13" ht="16.5" customHeight="1">
      <c r="A18" s="210" t="s">
        <v>211</v>
      </c>
      <c r="E18" s="205">
        <v>12</v>
      </c>
      <c r="F18" s="210"/>
      <c r="G18" s="211">
        <v>-2277291</v>
      </c>
      <c r="H18" s="212"/>
      <c r="I18" s="231">
        <v>2255615</v>
      </c>
      <c r="J18" s="212"/>
      <c r="K18" s="211">
        <v>0</v>
      </c>
      <c r="L18" s="212"/>
      <c r="M18" s="231">
        <v>0</v>
      </c>
    </row>
    <row r="19" spans="1:13" ht="16.5" customHeight="1">
      <c r="A19" s="215" t="s">
        <v>90</v>
      </c>
      <c r="E19" s="205"/>
      <c r="F19" s="210"/>
      <c r="G19" s="211">
        <v>3594681061</v>
      </c>
      <c r="H19" s="212"/>
      <c r="I19" s="231">
        <v>4292004926</v>
      </c>
      <c r="J19" s="212"/>
      <c r="K19" s="211">
        <v>3213152344</v>
      </c>
      <c r="L19" s="212"/>
      <c r="M19" s="231">
        <v>4223294672</v>
      </c>
    </row>
    <row r="20" spans="1:13" ht="16.5" customHeight="1">
      <c r="A20" s="363" t="s">
        <v>323</v>
      </c>
      <c r="B20" s="238"/>
      <c r="C20" s="238"/>
      <c r="D20" s="238"/>
      <c r="E20" s="205"/>
      <c r="F20" s="210"/>
      <c r="G20" s="211">
        <v>5055569464</v>
      </c>
      <c r="H20" s="212"/>
      <c r="I20" s="231">
        <v>-2233574484</v>
      </c>
      <c r="J20" s="212"/>
      <c r="K20" s="211">
        <v>5230027375</v>
      </c>
      <c r="L20" s="212"/>
      <c r="M20" s="231">
        <v>-2279368561</v>
      </c>
    </row>
    <row r="21" spans="1:13" ht="16.5" customHeight="1">
      <c r="A21" s="209" t="s">
        <v>168</v>
      </c>
      <c r="E21" s="205">
        <v>17</v>
      </c>
      <c r="F21" s="210"/>
      <c r="G21" s="211">
        <v>-1674639524</v>
      </c>
      <c r="H21" s="212"/>
      <c r="I21" s="231">
        <v>-2491670211</v>
      </c>
      <c r="J21" s="212"/>
      <c r="K21" s="211">
        <v>0</v>
      </c>
      <c r="L21" s="212"/>
      <c r="M21" s="231">
        <v>-1560188670</v>
      </c>
    </row>
    <row r="22" spans="1:13" ht="16.5" customHeight="1">
      <c r="A22" s="209" t="s">
        <v>169</v>
      </c>
      <c r="E22" s="205">
        <v>17</v>
      </c>
      <c r="F22" s="210"/>
      <c r="G22" s="211">
        <v>-503791641</v>
      </c>
      <c r="H22" s="212"/>
      <c r="I22" s="231">
        <v>-153773021</v>
      </c>
      <c r="J22" s="212"/>
      <c r="K22" s="211">
        <v>0</v>
      </c>
      <c r="L22" s="212"/>
      <c r="M22" s="231">
        <v>-153773021</v>
      </c>
    </row>
    <row r="23" spans="1:13" ht="16.5" customHeight="1">
      <c r="A23" s="210" t="s">
        <v>199</v>
      </c>
      <c r="E23" s="205"/>
      <c r="F23" s="210"/>
      <c r="G23" s="174">
        <v>-7213318</v>
      </c>
      <c r="H23" s="212"/>
      <c r="I23" s="175">
        <v>-14426635</v>
      </c>
      <c r="J23" s="212"/>
      <c r="K23" s="174">
        <v>-23091657555</v>
      </c>
      <c r="L23" s="212"/>
      <c r="M23" s="175">
        <v>-3716946935</v>
      </c>
    </row>
    <row r="24" spans="1:13" ht="16.5" customHeight="1">
      <c r="A24" s="210" t="s">
        <v>357</v>
      </c>
      <c r="E24" s="205"/>
      <c r="F24" s="210"/>
      <c r="G24" s="174">
        <v>5675511</v>
      </c>
      <c r="H24" s="212"/>
      <c r="I24" s="175">
        <v>-1088207</v>
      </c>
      <c r="J24" s="212"/>
      <c r="K24" s="174">
        <v>6002702.2000000002</v>
      </c>
      <c r="L24" s="212"/>
      <c r="M24" s="175">
        <v>-1088207</v>
      </c>
    </row>
    <row r="25" spans="1:13" ht="16.5" customHeight="1">
      <c r="A25" s="210" t="s">
        <v>247</v>
      </c>
      <c r="E25" s="239"/>
      <c r="F25" s="210"/>
      <c r="G25" s="174">
        <v>0</v>
      </c>
      <c r="H25" s="212"/>
      <c r="I25" s="175">
        <v>-1877328</v>
      </c>
      <c r="J25" s="212"/>
      <c r="K25" s="174">
        <v>0</v>
      </c>
      <c r="L25" s="212"/>
      <c r="M25" s="175">
        <v>0</v>
      </c>
    </row>
    <row r="26" spans="1:13" ht="16.5" customHeight="1">
      <c r="A26" s="240" t="s">
        <v>262</v>
      </c>
      <c r="B26" s="238"/>
      <c r="C26" s="238"/>
      <c r="D26" s="238"/>
      <c r="E26" s="239">
        <v>16</v>
      </c>
      <c r="F26" s="210"/>
      <c r="G26" s="174">
        <v>0</v>
      </c>
      <c r="H26" s="212"/>
      <c r="I26" s="175">
        <v>0</v>
      </c>
      <c r="J26" s="212"/>
      <c r="K26" s="174">
        <v>901248935</v>
      </c>
      <c r="L26" s="212"/>
      <c r="M26" s="175">
        <v>0</v>
      </c>
    </row>
    <row r="27" spans="1:13" ht="16.5" customHeight="1">
      <c r="A27" s="240" t="s">
        <v>318</v>
      </c>
      <c r="B27" s="238"/>
      <c r="C27" s="238"/>
      <c r="D27" s="238"/>
      <c r="E27" s="239">
        <v>16</v>
      </c>
      <c r="F27" s="210"/>
      <c r="G27" s="174">
        <v>0</v>
      </c>
      <c r="H27" s="212"/>
      <c r="I27" s="175">
        <v>0</v>
      </c>
      <c r="J27" s="212"/>
      <c r="K27" s="174">
        <v>0</v>
      </c>
      <c r="L27" s="212"/>
      <c r="M27" s="175">
        <v>162198463</v>
      </c>
    </row>
    <row r="28" spans="1:13" ht="16.5" customHeight="1">
      <c r="A28" s="48" t="s">
        <v>352</v>
      </c>
      <c r="B28" s="238"/>
      <c r="C28" s="238"/>
      <c r="D28" s="238"/>
      <c r="E28" s="205"/>
      <c r="F28" s="210"/>
      <c r="G28" s="174">
        <v>-48618078</v>
      </c>
      <c r="H28" s="212"/>
      <c r="I28" s="175">
        <v>9012028</v>
      </c>
      <c r="J28" s="212"/>
      <c r="K28" s="174">
        <v>-25171593</v>
      </c>
      <c r="L28" s="212"/>
      <c r="M28" s="175">
        <v>35215417</v>
      </c>
    </row>
    <row r="29" spans="1:13" ht="16.5" customHeight="1">
      <c r="A29" s="178" t="s">
        <v>170</v>
      </c>
      <c r="B29" s="238"/>
      <c r="C29" s="238"/>
      <c r="D29" s="238"/>
      <c r="E29" s="239"/>
      <c r="F29" s="210"/>
      <c r="G29" s="174">
        <v>-6455955</v>
      </c>
      <c r="H29" s="212"/>
      <c r="I29" s="175">
        <v>-4173183</v>
      </c>
      <c r="J29" s="212"/>
      <c r="K29" s="174">
        <v>38624343</v>
      </c>
      <c r="L29" s="212"/>
      <c r="M29" s="175">
        <v>3639089</v>
      </c>
    </row>
    <row r="30" spans="1:13" ht="16.5" customHeight="1">
      <c r="A30" s="240" t="s">
        <v>351</v>
      </c>
      <c r="B30" s="238"/>
      <c r="C30" s="238"/>
      <c r="D30" s="238"/>
      <c r="E30" s="239">
        <v>15</v>
      </c>
      <c r="F30" s="210"/>
      <c r="G30" s="174">
        <v>-40877815</v>
      </c>
      <c r="H30" s="212"/>
      <c r="I30" s="175">
        <v>0</v>
      </c>
      <c r="J30" s="212"/>
      <c r="K30" s="174">
        <v>-52685540</v>
      </c>
      <c r="L30" s="212"/>
      <c r="M30" s="175">
        <v>0</v>
      </c>
    </row>
    <row r="31" spans="1:13" ht="16.5" customHeight="1">
      <c r="A31" s="240" t="s">
        <v>268</v>
      </c>
      <c r="E31" s="239">
        <v>17</v>
      </c>
      <c r="F31" s="210"/>
      <c r="G31" s="174">
        <v>-101618571</v>
      </c>
      <c r="H31" s="212"/>
      <c r="I31" s="175">
        <v>-5801433508</v>
      </c>
      <c r="J31" s="212"/>
      <c r="K31" s="174">
        <v>0</v>
      </c>
      <c r="L31" s="212"/>
      <c r="M31" s="175">
        <v>-8964512221</v>
      </c>
    </row>
    <row r="32" spans="1:13" ht="16.5" customHeight="1">
      <c r="A32" s="210" t="s">
        <v>269</v>
      </c>
      <c r="E32" s="205"/>
      <c r="F32" s="210"/>
      <c r="G32" s="174">
        <v>43890341</v>
      </c>
      <c r="H32" s="212"/>
      <c r="I32" s="175">
        <v>0</v>
      </c>
      <c r="J32" s="212"/>
      <c r="K32" s="174">
        <v>43890341</v>
      </c>
      <c r="L32" s="212"/>
      <c r="M32" s="175">
        <v>0</v>
      </c>
    </row>
    <row r="33" spans="1:13" ht="16.5" customHeight="1">
      <c r="A33" s="240" t="s">
        <v>324</v>
      </c>
      <c r="B33" s="238"/>
      <c r="C33" s="238"/>
      <c r="D33" s="238"/>
      <c r="E33" s="205"/>
      <c r="F33" s="210"/>
      <c r="G33" s="174">
        <v>-28593</v>
      </c>
      <c r="H33" s="212"/>
      <c r="I33" s="175">
        <v>5177</v>
      </c>
      <c r="J33" s="212"/>
      <c r="K33" s="174">
        <v>-9345</v>
      </c>
      <c r="L33" s="212"/>
      <c r="M33" s="175">
        <v>7804</v>
      </c>
    </row>
    <row r="34" spans="1:13" ht="16.5" customHeight="1">
      <c r="A34" s="210" t="s">
        <v>227</v>
      </c>
      <c r="E34" s="205"/>
      <c r="F34" s="210"/>
      <c r="G34" s="174">
        <v>6431045</v>
      </c>
      <c r="H34" s="212"/>
      <c r="I34" s="175">
        <v>182373854</v>
      </c>
      <c r="J34" s="212"/>
      <c r="K34" s="174">
        <v>0</v>
      </c>
      <c r="L34" s="212"/>
      <c r="M34" s="175">
        <v>1866055</v>
      </c>
    </row>
    <row r="35" spans="1:13" ht="16.5" customHeight="1">
      <c r="A35" s="209" t="s">
        <v>171</v>
      </c>
      <c r="E35" s="205"/>
      <c r="F35" s="210"/>
      <c r="G35" s="211">
        <v>-13215882</v>
      </c>
      <c r="H35" s="212"/>
      <c r="I35" s="231">
        <v>-12611706</v>
      </c>
      <c r="J35" s="212"/>
      <c r="K35" s="211">
        <v>-65455108</v>
      </c>
      <c r="L35" s="212"/>
      <c r="M35" s="231">
        <v>-87804364.50999999</v>
      </c>
    </row>
    <row r="36" spans="1:13" ht="16.5" customHeight="1">
      <c r="A36" s="210" t="s">
        <v>172</v>
      </c>
      <c r="E36" s="214"/>
      <c r="F36" s="210"/>
      <c r="G36" s="176">
        <v>2033501898</v>
      </c>
      <c r="H36" s="212"/>
      <c r="I36" s="232">
        <v>-646760727</v>
      </c>
      <c r="J36" s="212"/>
      <c r="K36" s="176">
        <v>472298698</v>
      </c>
      <c r="L36" s="212"/>
      <c r="M36" s="232">
        <v>-1376058131</v>
      </c>
    </row>
    <row r="37" spans="1:13" ht="16.5" customHeight="1">
      <c r="A37" s="210"/>
      <c r="E37" s="214"/>
      <c r="F37" s="210"/>
      <c r="G37" s="211"/>
      <c r="H37" s="212"/>
      <c r="I37" s="231"/>
      <c r="J37" s="212"/>
      <c r="K37" s="211"/>
      <c r="L37" s="212"/>
      <c r="M37" s="231"/>
    </row>
    <row r="38" spans="1:13" ht="16.5" customHeight="1">
      <c r="A38" s="210"/>
      <c r="E38" s="205"/>
      <c r="F38" s="210"/>
      <c r="G38" s="366">
        <f>SUM(G13:G36)</f>
        <v>29069040697</v>
      </c>
      <c r="H38" s="367"/>
      <c r="I38" s="368">
        <f>SUM(I13:I36)</f>
        <v>-1774925108</v>
      </c>
      <c r="J38" s="367"/>
      <c r="K38" s="366">
        <f>SUM(K13:K36)</f>
        <v>16186370297.200001</v>
      </c>
      <c r="L38" s="367"/>
      <c r="M38" s="368">
        <f>SUM(M13:M36)</f>
        <v>-9370353510.5100002</v>
      </c>
    </row>
    <row r="39" spans="1:13" ht="16.5" customHeight="1">
      <c r="A39" s="204" t="s">
        <v>173</v>
      </c>
      <c r="E39" s="205"/>
      <c r="F39" s="210"/>
      <c r="G39" s="211"/>
      <c r="H39" s="212"/>
      <c r="I39" s="231"/>
      <c r="J39" s="212"/>
      <c r="K39" s="211"/>
      <c r="L39" s="212"/>
      <c r="M39" s="231"/>
    </row>
    <row r="40" spans="1:13" ht="16.5" customHeight="1">
      <c r="A40" s="210" t="s">
        <v>174</v>
      </c>
      <c r="E40" s="205"/>
      <c r="F40" s="210"/>
      <c r="G40" s="174">
        <v>-10694311822</v>
      </c>
      <c r="H40" s="361"/>
      <c r="I40" s="231">
        <v>9705195521</v>
      </c>
      <c r="J40" s="361"/>
      <c r="K40" s="174">
        <v>-11324353977</v>
      </c>
      <c r="L40" s="361"/>
      <c r="M40" s="231">
        <v>10695916268</v>
      </c>
    </row>
    <row r="41" spans="1:13" ht="16.5" customHeight="1">
      <c r="A41" s="210" t="s">
        <v>10</v>
      </c>
      <c r="E41" s="205"/>
      <c r="F41" s="210"/>
      <c r="G41" s="174">
        <v>84568509</v>
      </c>
      <c r="H41" s="361"/>
      <c r="I41" s="231">
        <v>437099733</v>
      </c>
      <c r="J41" s="361"/>
      <c r="K41" s="174">
        <v>65344961</v>
      </c>
      <c r="L41" s="361"/>
      <c r="M41" s="231">
        <v>28446279</v>
      </c>
    </row>
    <row r="42" spans="1:13" ht="16.5" customHeight="1">
      <c r="A42" s="210" t="s">
        <v>13</v>
      </c>
      <c r="E42" s="205"/>
      <c r="F42" s="210"/>
      <c r="G42" s="174">
        <v>-1577726018</v>
      </c>
      <c r="H42" s="361"/>
      <c r="I42" s="231">
        <v>-317435379</v>
      </c>
      <c r="J42" s="361"/>
      <c r="K42" s="174">
        <v>-1577726018</v>
      </c>
      <c r="L42" s="361"/>
      <c r="M42" s="231">
        <v>-317435379</v>
      </c>
    </row>
    <row r="43" spans="1:13" ht="16.5" customHeight="1">
      <c r="A43" s="210" t="s">
        <v>175</v>
      </c>
      <c r="E43" s="205"/>
      <c r="F43" s="210"/>
      <c r="G43" s="174">
        <v>-17339761082</v>
      </c>
      <c r="H43" s="361"/>
      <c r="I43" s="231">
        <v>7588665994</v>
      </c>
      <c r="J43" s="361"/>
      <c r="K43" s="174">
        <v>-14511975802</v>
      </c>
      <c r="L43" s="361"/>
      <c r="M43" s="231">
        <v>7206415982</v>
      </c>
    </row>
    <row r="44" spans="1:13" ht="16.5" customHeight="1">
      <c r="A44" s="210" t="s">
        <v>18</v>
      </c>
      <c r="E44" s="205"/>
      <c r="F44" s="210"/>
      <c r="G44" s="174">
        <v>-1457344255</v>
      </c>
      <c r="H44" s="361"/>
      <c r="I44" s="231">
        <v>-291127560</v>
      </c>
      <c r="J44" s="361"/>
      <c r="K44" s="174">
        <v>-1114883547</v>
      </c>
      <c r="L44" s="361"/>
      <c r="M44" s="231">
        <v>-480524686</v>
      </c>
    </row>
    <row r="45" spans="1:13" ht="16.5" customHeight="1">
      <c r="A45" s="210" t="s">
        <v>176</v>
      </c>
      <c r="E45" s="205"/>
      <c r="F45" s="210"/>
      <c r="G45" s="174">
        <v>37015136.409362577</v>
      </c>
      <c r="H45" s="361"/>
      <c r="I45" s="231">
        <v>-44477832</v>
      </c>
      <c r="J45" s="361"/>
      <c r="K45" s="174">
        <v>-17476966</v>
      </c>
      <c r="L45" s="361"/>
      <c r="M45" s="231">
        <v>-117729491</v>
      </c>
    </row>
    <row r="46" spans="1:13" ht="16.5" customHeight="1">
      <c r="A46" s="210" t="s">
        <v>42</v>
      </c>
      <c r="E46" s="205"/>
      <c r="F46" s="210"/>
      <c r="G46" s="174">
        <v>13455848210</v>
      </c>
      <c r="H46" s="361"/>
      <c r="I46" s="231">
        <v>-15445224039</v>
      </c>
      <c r="J46" s="361"/>
      <c r="K46" s="174">
        <v>14356303397</v>
      </c>
      <c r="L46" s="361"/>
      <c r="M46" s="231">
        <v>-16434147559</v>
      </c>
    </row>
    <row r="47" spans="1:13" ht="16.5" customHeight="1">
      <c r="A47" s="210" t="s">
        <v>43</v>
      </c>
      <c r="E47" s="205"/>
      <c r="F47" s="210"/>
      <c r="G47" s="174">
        <f>439819787-4</f>
        <v>439819783</v>
      </c>
      <c r="H47" s="361"/>
      <c r="I47" s="231">
        <v>896828487</v>
      </c>
      <c r="J47" s="361"/>
      <c r="K47" s="174">
        <v>312463481</v>
      </c>
      <c r="L47" s="361"/>
      <c r="M47" s="231">
        <v>953823165</v>
      </c>
    </row>
    <row r="48" spans="1:13" ht="16.5" customHeight="1">
      <c r="A48" s="210" t="s">
        <v>49</v>
      </c>
      <c r="E48" s="205"/>
      <c r="F48" s="210"/>
      <c r="G48" s="174">
        <v>71060219</v>
      </c>
      <c r="H48" s="361"/>
      <c r="I48" s="231">
        <v>308856158</v>
      </c>
      <c r="J48" s="361"/>
      <c r="K48" s="174">
        <v>70870964</v>
      </c>
      <c r="L48" s="361"/>
      <c r="M48" s="231">
        <v>308028820</v>
      </c>
    </row>
    <row r="49" spans="1:13" ht="16.5" customHeight="1">
      <c r="A49" s="210" t="s">
        <v>59</v>
      </c>
      <c r="E49" s="205"/>
      <c r="F49" s="210"/>
      <c r="G49" s="369">
        <v>108146002</v>
      </c>
      <c r="H49" s="361"/>
      <c r="I49" s="232">
        <v>1683570395</v>
      </c>
      <c r="J49" s="361"/>
      <c r="K49" s="369">
        <v>68575604</v>
      </c>
      <c r="L49" s="361"/>
      <c r="M49" s="232">
        <v>1939671764</v>
      </c>
    </row>
    <row r="50" spans="1:13" ht="16.5" customHeight="1">
      <c r="A50" s="210"/>
      <c r="E50" s="205"/>
      <c r="F50" s="210"/>
      <c r="G50" s="211"/>
      <c r="H50" s="212"/>
      <c r="I50" s="231"/>
      <c r="J50" s="212"/>
      <c r="K50" s="211"/>
      <c r="L50" s="212"/>
      <c r="M50" s="231"/>
    </row>
    <row r="51" spans="1:13" ht="16.5" customHeight="1">
      <c r="A51" s="216" t="s">
        <v>248</v>
      </c>
      <c r="E51" s="205"/>
      <c r="F51" s="210"/>
      <c r="G51" s="174">
        <f>SUM(G38:G49)</f>
        <v>12196355379.409363</v>
      </c>
      <c r="H51" s="361"/>
      <c r="I51" s="231">
        <f>SUM(I38:I49)</f>
        <v>2747026370</v>
      </c>
      <c r="J51" s="361"/>
      <c r="K51" s="174">
        <f>SUM(K38:K49)</f>
        <v>2513512394.2000008</v>
      </c>
      <c r="L51" s="361"/>
      <c r="M51" s="231">
        <f>SUM(M38:M49)</f>
        <v>-5587888347.5100002</v>
      </c>
    </row>
    <row r="52" spans="1:13" ht="16.5" customHeight="1">
      <c r="A52" s="210" t="s">
        <v>249</v>
      </c>
      <c r="E52" s="205"/>
      <c r="F52" s="210"/>
      <c r="G52" s="174">
        <v>-1331181574</v>
      </c>
      <c r="H52" s="361"/>
      <c r="I52" s="231">
        <v>26465251</v>
      </c>
      <c r="J52" s="361"/>
      <c r="K52" s="174">
        <v>-151716735</v>
      </c>
      <c r="L52" s="361"/>
      <c r="M52" s="231">
        <v>514797412</v>
      </c>
    </row>
    <row r="53" spans="1:13" ht="16.5" customHeight="1">
      <c r="A53" s="178" t="s">
        <v>214</v>
      </c>
      <c r="E53" s="205">
        <v>15</v>
      </c>
      <c r="F53" s="210"/>
      <c r="G53" s="369">
        <v>-361406316</v>
      </c>
      <c r="H53" s="361"/>
      <c r="I53" s="232">
        <v>-338743812</v>
      </c>
      <c r="J53" s="361"/>
      <c r="K53" s="369">
        <v>0</v>
      </c>
      <c r="L53" s="361"/>
      <c r="M53" s="232">
        <v>0</v>
      </c>
    </row>
    <row r="54" spans="1:13" ht="16.5" customHeight="1">
      <c r="A54" s="210"/>
      <c r="E54" s="205"/>
      <c r="F54" s="210"/>
      <c r="G54" s="211"/>
      <c r="H54" s="212"/>
      <c r="I54" s="231"/>
      <c r="J54" s="212"/>
      <c r="K54" s="211"/>
      <c r="L54" s="212"/>
      <c r="M54" s="231"/>
    </row>
    <row r="55" spans="1:13" ht="16.5" customHeight="1">
      <c r="A55" s="204" t="s">
        <v>250</v>
      </c>
      <c r="E55" s="205"/>
      <c r="F55" s="210"/>
      <c r="G55" s="369">
        <f>SUM(G51:G53)</f>
        <v>10503767489.409363</v>
      </c>
      <c r="H55" s="361"/>
      <c r="I55" s="232">
        <f>SUM(I51:I53)</f>
        <v>2434747809</v>
      </c>
      <c r="J55" s="361"/>
      <c r="K55" s="369">
        <f>SUM(K51:K53)</f>
        <v>2361795659.2000008</v>
      </c>
      <c r="L55" s="361"/>
      <c r="M55" s="232">
        <f>SUM(M51:M53)</f>
        <v>-5073090935.5100002</v>
      </c>
    </row>
    <row r="56" spans="1:13" s="157" customFormat="1" ht="16.5" customHeight="1">
      <c r="A56" s="237"/>
      <c r="B56" s="238"/>
      <c r="C56" s="238"/>
      <c r="D56" s="238"/>
      <c r="E56" s="239"/>
      <c r="F56" s="240"/>
      <c r="G56" s="177"/>
      <c r="H56" s="231"/>
      <c r="I56" s="177"/>
      <c r="J56" s="231"/>
      <c r="K56" s="177"/>
      <c r="L56" s="231"/>
      <c r="M56" s="177"/>
    </row>
    <row r="57" spans="1:13" s="157" customFormat="1" ht="16.5" customHeight="1">
      <c r="A57" s="237"/>
      <c r="B57" s="238"/>
      <c r="C57" s="238"/>
      <c r="D57" s="238"/>
      <c r="E57" s="239"/>
      <c r="F57" s="240"/>
      <c r="G57" s="177"/>
      <c r="H57" s="231"/>
      <c r="I57" s="177"/>
      <c r="J57" s="231"/>
      <c r="K57" s="177"/>
      <c r="L57" s="231"/>
      <c r="M57" s="177"/>
    </row>
    <row r="58" spans="1:13" s="157" customFormat="1" ht="16.5" customHeight="1">
      <c r="A58" s="237"/>
      <c r="B58" s="238"/>
      <c r="C58" s="238"/>
      <c r="D58" s="238"/>
      <c r="E58" s="239"/>
      <c r="F58" s="240"/>
      <c r="G58" s="177"/>
      <c r="H58" s="231"/>
      <c r="I58" s="177"/>
      <c r="J58" s="231"/>
      <c r="K58" s="177"/>
      <c r="L58" s="231"/>
      <c r="M58" s="177"/>
    </row>
    <row r="59" spans="1:13" s="157" customFormat="1" ht="16.5" customHeight="1">
      <c r="A59" s="237"/>
      <c r="B59" s="238"/>
      <c r="C59" s="238"/>
      <c r="D59" s="238"/>
      <c r="E59" s="239"/>
      <c r="F59" s="240"/>
      <c r="G59" s="177"/>
      <c r="H59" s="231"/>
      <c r="I59" s="177"/>
      <c r="J59" s="231"/>
      <c r="K59" s="177"/>
      <c r="L59" s="231"/>
      <c r="M59" s="177"/>
    </row>
    <row r="60" spans="1:13" s="157" customFormat="1" ht="16.5" customHeight="1">
      <c r="A60" s="237"/>
      <c r="B60" s="238"/>
      <c r="C60" s="238"/>
      <c r="D60" s="238"/>
      <c r="E60" s="239"/>
      <c r="F60" s="240"/>
      <c r="G60" s="177"/>
      <c r="H60" s="231"/>
      <c r="I60" s="177"/>
      <c r="J60" s="231"/>
      <c r="K60" s="177"/>
      <c r="L60" s="231"/>
      <c r="M60" s="177"/>
    </row>
    <row r="61" spans="1:13" s="157" customFormat="1" ht="12.65" customHeight="1">
      <c r="A61" s="237"/>
      <c r="B61" s="238"/>
      <c r="C61" s="238"/>
      <c r="D61" s="238"/>
      <c r="E61" s="239"/>
      <c r="F61" s="240"/>
      <c r="G61" s="177"/>
      <c r="H61" s="231"/>
      <c r="I61" s="177"/>
      <c r="J61" s="231"/>
      <c r="K61" s="177"/>
      <c r="L61" s="231"/>
      <c r="M61" s="177"/>
    </row>
    <row r="62" spans="1:13" s="157" customFormat="1" ht="15" customHeight="1">
      <c r="A62" s="237"/>
      <c r="B62" s="238"/>
      <c r="C62" s="238"/>
      <c r="D62" s="238"/>
      <c r="E62" s="239"/>
      <c r="F62" s="240"/>
      <c r="G62" s="177"/>
      <c r="H62" s="231"/>
      <c r="I62" s="177"/>
      <c r="J62" s="231"/>
      <c r="K62" s="177"/>
      <c r="L62" s="231"/>
      <c r="M62" s="177"/>
    </row>
    <row r="63" spans="1:13" ht="22" customHeight="1">
      <c r="A63" s="198" t="str">
        <f>'EN 12-company'!A54</f>
        <v xml:space="preserve">The accompanying notes are an integral part of these consolidated and separate financial statements. </v>
      </c>
      <c r="B63" s="198"/>
      <c r="C63" s="198"/>
      <c r="D63" s="198"/>
      <c r="E63" s="244"/>
      <c r="F63" s="196"/>
      <c r="G63" s="202"/>
      <c r="H63" s="196"/>
      <c r="I63" s="13"/>
      <c r="J63" s="202"/>
      <c r="K63" s="202"/>
      <c r="L63" s="202"/>
      <c r="M63" s="13"/>
    </row>
    <row r="64" spans="1:13" ht="16.5" customHeight="1">
      <c r="A64" s="192" t="str">
        <f>A1</f>
        <v>Thai Oil Public Company Limited</v>
      </c>
      <c r="B64" s="192"/>
      <c r="C64" s="192"/>
      <c r="D64" s="192"/>
      <c r="M64" s="229"/>
    </row>
    <row r="65" spans="1:13" ht="16.5" customHeight="1">
      <c r="A65" s="192" t="str">
        <f>A2</f>
        <v>Statement of Cash Flows</v>
      </c>
      <c r="B65" s="192"/>
      <c r="C65" s="192"/>
      <c r="D65" s="192"/>
    </row>
    <row r="66" spans="1:13" ht="16.5" customHeight="1">
      <c r="A66" s="195" t="str">
        <f>+A3</f>
        <v>For the year ended 31 December 2021</v>
      </c>
      <c r="B66" s="196"/>
      <c r="C66" s="196"/>
      <c r="D66" s="196"/>
      <c r="E66" s="197"/>
      <c r="F66" s="198"/>
      <c r="G66" s="199"/>
      <c r="H66" s="198"/>
      <c r="I66" s="9"/>
      <c r="J66" s="199"/>
      <c r="K66" s="199"/>
      <c r="L66" s="198"/>
      <c r="M66" s="9"/>
    </row>
    <row r="67" spans="1:13" ht="15" customHeight="1"/>
    <row r="68" spans="1:13" ht="15" customHeight="1"/>
    <row r="69" spans="1:13" ht="15" customHeight="1">
      <c r="G69" s="392" t="s">
        <v>19</v>
      </c>
      <c r="H69" s="392"/>
      <c r="I69" s="392"/>
      <c r="K69" s="392" t="s">
        <v>20</v>
      </c>
      <c r="L69" s="392"/>
      <c r="M69" s="392"/>
    </row>
    <row r="70" spans="1:13" ht="15" customHeight="1">
      <c r="A70" s="189"/>
      <c r="F70" s="192"/>
      <c r="G70" s="393" t="s">
        <v>292</v>
      </c>
      <c r="H70" s="393"/>
      <c r="I70" s="393"/>
      <c r="J70" s="245"/>
      <c r="K70" s="393" t="s">
        <v>292</v>
      </c>
      <c r="L70" s="393"/>
      <c r="M70" s="393"/>
    </row>
    <row r="71" spans="1:13" ht="15" customHeight="1">
      <c r="E71" s="245"/>
      <c r="F71" s="192"/>
      <c r="G71" s="200">
        <v>2021</v>
      </c>
      <c r="H71" s="200"/>
      <c r="I71" s="228">
        <v>2020</v>
      </c>
      <c r="J71" s="201"/>
      <c r="K71" s="200">
        <v>2021</v>
      </c>
      <c r="L71" s="200"/>
      <c r="M71" s="228">
        <v>2020</v>
      </c>
    </row>
    <row r="72" spans="1:13" ht="15" customHeight="1">
      <c r="E72" s="245"/>
      <c r="F72" s="192"/>
      <c r="G72" s="200"/>
      <c r="H72" s="200"/>
      <c r="I72" s="228" t="s">
        <v>219</v>
      </c>
      <c r="J72" s="201"/>
      <c r="K72" s="200"/>
      <c r="L72" s="200"/>
      <c r="M72" s="228" t="s">
        <v>204</v>
      </c>
    </row>
    <row r="73" spans="1:13" ht="15" customHeight="1">
      <c r="E73" s="244" t="s">
        <v>3</v>
      </c>
      <c r="F73" s="192"/>
      <c r="G73" s="202" t="s">
        <v>290</v>
      </c>
      <c r="H73" s="192"/>
      <c r="I73" s="13" t="s">
        <v>290</v>
      </c>
      <c r="J73" s="193"/>
      <c r="K73" s="202" t="s">
        <v>290</v>
      </c>
      <c r="L73" s="193"/>
      <c r="M73" s="13" t="s">
        <v>290</v>
      </c>
    </row>
    <row r="74" spans="1:13" ht="15" customHeight="1">
      <c r="A74" s="204" t="s">
        <v>200</v>
      </c>
      <c r="D74" s="189"/>
      <c r="E74" s="205"/>
      <c r="F74" s="210"/>
      <c r="G74" s="207"/>
      <c r="H74" s="208"/>
      <c r="I74" s="230"/>
      <c r="J74" s="208"/>
      <c r="K74" s="207"/>
      <c r="L74" s="208"/>
      <c r="M74" s="230"/>
    </row>
    <row r="75" spans="1:13" ht="15" customHeight="1">
      <c r="A75" s="179" t="s">
        <v>201</v>
      </c>
      <c r="E75" s="205"/>
      <c r="F75" s="210"/>
      <c r="G75" s="174">
        <v>1109675114</v>
      </c>
      <c r="H75" s="361"/>
      <c r="I75" s="231">
        <v>1280574513</v>
      </c>
      <c r="J75" s="361"/>
      <c r="K75" s="174">
        <v>23091657555</v>
      </c>
      <c r="L75" s="361"/>
      <c r="M75" s="231">
        <v>4478839972</v>
      </c>
    </row>
    <row r="76" spans="1:13" ht="15" customHeight="1">
      <c r="A76" s="188" t="s">
        <v>258</v>
      </c>
      <c r="B76" s="189"/>
      <c r="C76" s="189"/>
      <c r="E76" s="205"/>
      <c r="F76" s="210"/>
      <c r="G76" s="174">
        <v>-1029455</v>
      </c>
      <c r="H76" s="361"/>
      <c r="I76" s="231">
        <v>-1448718</v>
      </c>
      <c r="J76" s="361"/>
      <c r="K76" s="174">
        <v>0</v>
      </c>
      <c r="L76" s="361"/>
      <c r="M76" s="231">
        <v>0</v>
      </c>
    </row>
    <row r="77" spans="1:13" ht="15" customHeight="1">
      <c r="A77" s="364" t="s">
        <v>177</v>
      </c>
      <c r="B77" s="238"/>
      <c r="C77" s="238"/>
      <c r="D77" s="238"/>
      <c r="E77" s="205"/>
      <c r="F77" s="210"/>
      <c r="G77" s="174">
        <v>19161775517</v>
      </c>
      <c r="H77" s="361"/>
      <c r="I77" s="231">
        <v>-17221437470</v>
      </c>
      <c r="J77" s="361"/>
      <c r="K77" s="174">
        <v>19161775670</v>
      </c>
      <c r="L77" s="361"/>
      <c r="M77" s="231">
        <v>-17221437089</v>
      </c>
    </row>
    <row r="78" spans="1:13" ht="15" customHeight="1">
      <c r="A78" s="179" t="s">
        <v>270</v>
      </c>
      <c r="E78" s="205"/>
      <c r="F78" s="210"/>
      <c r="G78" s="174"/>
      <c r="H78" s="361"/>
      <c r="I78" s="231"/>
      <c r="J78" s="361"/>
      <c r="K78" s="174"/>
      <c r="L78" s="361"/>
      <c r="M78" s="231"/>
    </row>
    <row r="79" spans="1:13" ht="15" customHeight="1">
      <c r="A79" s="179"/>
      <c r="B79" s="180" t="s">
        <v>26</v>
      </c>
      <c r="E79" s="205"/>
      <c r="F79" s="210"/>
      <c r="G79" s="174">
        <v>-80199544</v>
      </c>
      <c r="H79" s="361"/>
      <c r="I79" s="231">
        <v>-78233381</v>
      </c>
      <c r="J79" s="361"/>
      <c r="K79" s="174">
        <v>0</v>
      </c>
      <c r="L79" s="361"/>
      <c r="M79" s="231">
        <v>-6243378</v>
      </c>
    </row>
    <row r="80" spans="1:13" ht="15" customHeight="1">
      <c r="A80" s="179" t="s">
        <v>178</v>
      </c>
      <c r="E80" s="205"/>
      <c r="F80" s="210"/>
      <c r="G80" s="174"/>
      <c r="H80" s="361"/>
      <c r="I80" s="231"/>
      <c r="J80" s="361"/>
      <c r="K80" s="174"/>
      <c r="L80" s="361"/>
      <c r="M80" s="231"/>
    </row>
    <row r="81" spans="1:13" ht="15" customHeight="1">
      <c r="A81" s="179"/>
      <c r="B81" s="180" t="s">
        <v>202</v>
      </c>
      <c r="E81" s="205"/>
      <c r="F81" s="210"/>
      <c r="G81" s="174">
        <v>0</v>
      </c>
      <c r="H81" s="361"/>
      <c r="I81" s="231">
        <v>0</v>
      </c>
      <c r="J81" s="361"/>
      <c r="K81" s="174">
        <v>0</v>
      </c>
      <c r="L81" s="361"/>
      <c r="M81" s="231">
        <v>48084458</v>
      </c>
    </row>
    <row r="82" spans="1:13" ht="15" customHeight="1">
      <c r="A82" s="179" t="s">
        <v>270</v>
      </c>
      <c r="E82" s="205"/>
      <c r="F82" s="210"/>
      <c r="G82" s="174"/>
      <c r="H82" s="361"/>
      <c r="I82" s="231"/>
      <c r="J82" s="361"/>
      <c r="K82" s="174"/>
      <c r="L82" s="361"/>
      <c r="M82" s="231"/>
    </row>
    <row r="83" spans="1:13" ht="15" customHeight="1">
      <c r="A83" s="179"/>
      <c r="B83" s="180" t="s">
        <v>25</v>
      </c>
      <c r="E83" s="205"/>
      <c r="F83" s="210"/>
      <c r="G83" s="174">
        <v>-91328879</v>
      </c>
      <c r="H83" s="361"/>
      <c r="I83" s="231">
        <v>-53077056</v>
      </c>
      <c r="J83" s="361"/>
      <c r="K83" s="174">
        <v>0</v>
      </c>
      <c r="L83" s="361"/>
      <c r="M83" s="231">
        <v>0</v>
      </c>
    </row>
    <row r="84" spans="1:13" ht="15" customHeight="1">
      <c r="A84" s="178" t="s">
        <v>179</v>
      </c>
      <c r="E84" s="205">
        <v>39</v>
      </c>
      <c r="F84" s="210"/>
      <c r="G84" s="174">
        <v>0</v>
      </c>
      <c r="H84" s="361"/>
      <c r="I84" s="231">
        <v>0</v>
      </c>
      <c r="J84" s="361"/>
      <c r="K84" s="174">
        <v>-31469078950</v>
      </c>
      <c r="L84" s="361"/>
      <c r="M84" s="231">
        <v>-655885646</v>
      </c>
    </row>
    <row r="85" spans="1:13" ht="15" customHeight="1">
      <c r="A85" s="178" t="s">
        <v>180</v>
      </c>
      <c r="E85" s="205">
        <v>39</v>
      </c>
      <c r="F85" s="210"/>
      <c r="G85" s="174">
        <v>0</v>
      </c>
      <c r="H85" s="361"/>
      <c r="I85" s="231">
        <v>0</v>
      </c>
      <c r="J85" s="361"/>
      <c r="K85" s="174">
        <v>30975502900</v>
      </c>
      <c r="L85" s="361"/>
      <c r="M85" s="231">
        <v>3592474296</v>
      </c>
    </row>
    <row r="86" spans="1:13" ht="15" customHeight="1">
      <c r="A86" s="190" t="s">
        <v>244</v>
      </c>
      <c r="B86" s="189"/>
      <c r="C86" s="189"/>
      <c r="E86" s="205">
        <v>39</v>
      </c>
      <c r="F86" s="210"/>
      <c r="G86" s="174">
        <v>0</v>
      </c>
      <c r="H86" s="361"/>
      <c r="I86" s="231">
        <v>0</v>
      </c>
      <c r="J86" s="361"/>
      <c r="K86" s="174">
        <v>0</v>
      </c>
      <c r="L86" s="361"/>
      <c r="M86" s="231">
        <v>-700000000</v>
      </c>
    </row>
    <row r="87" spans="1:13" ht="15" customHeight="1">
      <c r="A87" s="178" t="s">
        <v>228</v>
      </c>
      <c r="E87" s="205">
        <v>39</v>
      </c>
      <c r="F87" s="210"/>
      <c r="G87" s="174">
        <v>0</v>
      </c>
      <c r="H87" s="361"/>
      <c r="I87" s="231">
        <v>0</v>
      </c>
      <c r="J87" s="361"/>
      <c r="K87" s="174">
        <v>11381334798</v>
      </c>
      <c r="L87" s="361"/>
      <c r="M87" s="231">
        <v>400000000</v>
      </c>
    </row>
    <row r="88" spans="1:13" ht="15" customHeight="1">
      <c r="A88" s="178" t="s">
        <v>181</v>
      </c>
      <c r="E88" s="205"/>
      <c r="F88" s="210"/>
      <c r="G88" s="174"/>
      <c r="H88" s="361"/>
      <c r="I88" s="231"/>
      <c r="J88" s="361"/>
      <c r="K88" s="174"/>
      <c r="L88" s="361"/>
      <c r="M88" s="231"/>
    </row>
    <row r="89" spans="1:13" ht="15" customHeight="1">
      <c r="A89" s="181" t="s">
        <v>182</v>
      </c>
      <c r="E89" s="205"/>
      <c r="F89" s="210"/>
      <c r="G89" s="174">
        <v>46375224</v>
      </c>
      <c r="H89" s="361"/>
      <c r="I89" s="231">
        <v>42888126</v>
      </c>
      <c r="J89" s="361"/>
      <c r="K89" s="174">
        <v>46212885</v>
      </c>
      <c r="L89" s="361"/>
      <c r="M89" s="231">
        <v>39024641</v>
      </c>
    </row>
    <row r="90" spans="1:13" ht="15" customHeight="1">
      <c r="A90" s="181" t="s">
        <v>212</v>
      </c>
      <c r="E90" s="205"/>
      <c r="F90" s="210"/>
      <c r="G90" s="174"/>
      <c r="H90" s="361"/>
      <c r="I90" s="231"/>
      <c r="J90" s="361"/>
      <c r="K90" s="174"/>
      <c r="L90" s="361"/>
      <c r="M90" s="231"/>
    </row>
    <row r="91" spans="1:13" ht="15" customHeight="1">
      <c r="A91" s="181"/>
      <c r="B91" s="180" t="s">
        <v>213</v>
      </c>
      <c r="E91" s="205"/>
      <c r="F91" s="210"/>
      <c r="G91" s="174">
        <v>-8760642</v>
      </c>
      <c r="H91" s="361"/>
      <c r="I91" s="231">
        <v>-6888358</v>
      </c>
      <c r="J91" s="361"/>
      <c r="K91" s="174">
        <v>-8760642</v>
      </c>
      <c r="L91" s="361"/>
      <c r="M91" s="231">
        <v>-6888358</v>
      </c>
    </row>
    <row r="92" spans="1:13" ht="15" customHeight="1">
      <c r="A92" s="178" t="s">
        <v>183</v>
      </c>
      <c r="E92" s="205"/>
      <c r="F92" s="210"/>
      <c r="G92" s="174">
        <v>28595.79</v>
      </c>
      <c r="H92" s="361"/>
      <c r="I92" s="231">
        <v>17178</v>
      </c>
      <c r="J92" s="361"/>
      <c r="K92" s="174">
        <v>9346</v>
      </c>
      <c r="L92" s="361"/>
      <c r="M92" s="231">
        <v>14000</v>
      </c>
    </row>
    <row r="93" spans="1:13" ht="15" customHeight="1">
      <c r="A93" s="178" t="s">
        <v>271</v>
      </c>
      <c r="E93" s="205"/>
      <c r="F93" s="210"/>
      <c r="G93" s="174">
        <v>-35146067715.80098</v>
      </c>
      <c r="H93" s="361"/>
      <c r="I93" s="231">
        <v>-48376681065</v>
      </c>
      <c r="J93" s="361"/>
      <c r="K93" s="174">
        <v>-33672966839</v>
      </c>
      <c r="L93" s="361"/>
      <c r="M93" s="231">
        <v>-47579302599</v>
      </c>
    </row>
    <row r="94" spans="1:13" ht="15" customHeight="1">
      <c r="A94" s="178" t="s">
        <v>272</v>
      </c>
      <c r="E94" s="205"/>
      <c r="F94" s="210"/>
      <c r="G94" s="174">
        <v>-247885058</v>
      </c>
      <c r="H94" s="361"/>
      <c r="I94" s="231">
        <v>-272945916</v>
      </c>
      <c r="J94" s="361"/>
      <c r="K94" s="174">
        <v>-158151548</v>
      </c>
      <c r="L94" s="361"/>
      <c r="M94" s="231">
        <v>-268055625</v>
      </c>
    </row>
    <row r="95" spans="1:13" ht="15" customHeight="1">
      <c r="A95" s="178" t="s">
        <v>251</v>
      </c>
      <c r="E95" s="205"/>
      <c r="F95" s="210"/>
      <c r="G95" s="174">
        <v>-41578889</v>
      </c>
      <c r="H95" s="361"/>
      <c r="I95" s="231">
        <v>-40215372</v>
      </c>
      <c r="J95" s="361"/>
      <c r="K95" s="174">
        <v>-41578889</v>
      </c>
      <c r="L95" s="361"/>
      <c r="M95" s="231">
        <v>-40215372</v>
      </c>
    </row>
    <row r="96" spans="1:13" ht="15" customHeight="1">
      <c r="A96" s="178" t="s">
        <v>273</v>
      </c>
      <c r="E96" s="239"/>
      <c r="F96" s="210"/>
      <c r="G96" s="174">
        <v>-6001777</v>
      </c>
      <c r="H96" s="361"/>
      <c r="I96" s="231">
        <v>0</v>
      </c>
      <c r="J96" s="361"/>
      <c r="K96" s="174">
        <v>-30221427888</v>
      </c>
      <c r="L96" s="361"/>
      <c r="M96" s="231">
        <v>0</v>
      </c>
    </row>
    <row r="97" spans="1:13" s="157" customFormat="1" ht="15" customHeight="1">
      <c r="A97" s="48" t="s">
        <v>274</v>
      </c>
      <c r="B97" s="238"/>
      <c r="C97" s="238"/>
      <c r="D97" s="238"/>
      <c r="E97" s="239"/>
      <c r="F97" s="240"/>
      <c r="G97" s="174">
        <v>0</v>
      </c>
      <c r="H97" s="361"/>
      <c r="I97" s="231">
        <v>0</v>
      </c>
      <c r="J97" s="361"/>
      <c r="K97" s="174">
        <v>2294251064.6799998</v>
      </c>
      <c r="L97" s="361"/>
      <c r="M97" s="231">
        <v>0</v>
      </c>
    </row>
    <row r="98" spans="1:13" ht="15" customHeight="1">
      <c r="A98" s="178" t="s">
        <v>275</v>
      </c>
      <c r="E98" s="239"/>
      <c r="F98" s="210"/>
      <c r="G98" s="174">
        <v>0</v>
      </c>
      <c r="H98" s="361"/>
      <c r="I98" s="231">
        <v>0</v>
      </c>
      <c r="J98" s="361"/>
      <c r="K98" s="174">
        <v>-220000000</v>
      </c>
      <c r="L98" s="361"/>
      <c r="M98" s="231">
        <v>0</v>
      </c>
    </row>
    <row r="99" spans="1:13" ht="15" customHeight="1">
      <c r="A99" s="178" t="s">
        <v>276</v>
      </c>
      <c r="E99" s="239"/>
      <c r="F99" s="210"/>
      <c r="G99" s="174">
        <v>-29807361200</v>
      </c>
      <c r="H99" s="361"/>
      <c r="I99" s="231">
        <v>0</v>
      </c>
      <c r="J99" s="361"/>
      <c r="K99" s="174">
        <v>0</v>
      </c>
      <c r="L99" s="361"/>
      <c r="M99" s="231">
        <v>0</v>
      </c>
    </row>
    <row r="100" spans="1:13" ht="15" customHeight="1">
      <c r="A100" s="48" t="s">
        <v>277</v>
      </c>
      <c r="E100" s="239">
        <v>17</v>
      </c>
      <c r="F100" s="210"/>
      <c r="G100" s="174">
        <v>234856800</v>
      </c>
      <c r="H100" s="361"/>
      <c r="I100" s="231">
        <v>16756624083.968054</v>
      </c>
      <c r="J100" s="361"/>
      <c r="K100" s="174">
        <v>0</v>
      </c>
      <c r="L100" s="361"/>
      <c r="M100" s="231">
        <v>16756624084</v>
      </c>
    </row>
    <row r="101" spans="1:13" ht="15" customHeight="1">
      <c r="A101" s="178" t="s">
        <v>278</v>
      </c>
      <c r="E101" s="239">
        <v>17</v>
      </c>
      <c r="F101" s="210"/>
      <c r="G101" s="174">
        <v>-1632000</v>
      </c>
      <c r="H101" s="361"/>
      <c r="I101" s="231">
        <v>0</v>
      </c>
      <c r="J101" s="361"/>
      <c r="K101" s="174">
        <v>0</v>
      </c>
      <c r="L101" s="361"/>
      <c r="M101" s="231">
        <v>0</v>
      </c>
    </row>
    <row r="102" spans="1:13" ht="15" customHeight="1">
      <c r="A102" s="178" t="s">
        <v>319</v>
      </c>
      <c r="E102" s="239"/>
      <c r="F102" s="210"/>
      <c r="G102" s="174">
        <v>0</v>
      </c>
      <c r="H102" s="361"/>
      <c r="I102" s="231">
        <v>272524500.21643901</v>
      </c>
      <c r="J102" s="361"/>
      <c r="K102" s="174">
        <v>0</v>
      </c>
      <c r="L102" s="361"/>
      <c r="M102" s="231">
        <v>0</v>
      </c>
    </row>
    <row r="103" spans="1:13" ht="15" customHeight="1">
      <c r="A103" s="178" t="s">
        <v>256</v>
      </c>
      <c r="E103" s="205"/>
      <c r="F103" s="210"/>
      <c r="G103" s="174">
        <v>1560487060</v>
      </c>
      <c r="H103" s="361"/>
      <c r="I103" s="231">
        <v>0</v>
      </c>
      <c r="J103" s="361"/>
      <c r="K103" s="174">
        <v>1560487060</v>
      </c>
      <c r="L103" s="361"/>
      <c r="M103" s="231">
        <v>0</v>
      </c>
    </row>
    <row r="104" spans="1:13" ht="15" customHeight="1">
      <c r="A104" s="178" t="s">
        <v>279</v>
      </c>
      <c r="E104" s="205">
        <v>40</v>
      </c>
      <c r="F104" s="210"/>
      <c r="G104" s="174">
        <v>0</v>
      </c>
      <c r="H104" s="361"/>
      <c r="I104" s="231">
        <v>0</v>
      </c>
      <c r="J104" s="361"/>
      <c r="K104" s="174">
        <v>-25904440827</v>
      </c>
      <c r="L104" s="361"/>
      <c r="M104" s="231">
        <v>0</v>
      </c>
    </row>
    <row r="105" spans="1:13" ht="15" customHeight="1">
      <c r="A105" s="178" t="s">
        <v>353</v>
      </c>
      <c r="E105" s="205"/>
      <c r="F105" s="210"/>
      <c r="G105" s="174"/>
      <c r="H105" s="361"/>
      <c r="I105" s="231"/>
      <c r="J105" s="361"/>
      <c r="K105" s="174"/>
      <c r="L105" s="361"/>
      <c r="M105" s="231"/>
    </row>
    <row r="106" spans="1:13" ht="15" customHeight="1">
      <c r="A106" s="189"/>
      <c r="B106" s="180" t="s">
        <v>354</v>
      </c>
      <c r="E106" s="205">
        <v>15</v>
      </c>
      <c r="F106" s="210"/>
      <c r="G106" s="369">
        <v>-17964599</v>
      </c>
      <c r="H106" s="361"/>
      <c r="I106" s="232">
        <v>208045790</v>
      </c>
      <c r="J106" s="361"/>
      <c r="K106" s="369">
        <v>0</v>
      </c>
      <c r="L106" s="361"/>
      <c r="M106" s="232">
        <v>0</v>
      </c>
    </row>
    <row r="107" spans="1:13" ht="15" customHeight="1">
      <c r="A107" s="210"/>
      <c r="E107" s="205"/>
      <c r="F107" s="210"/>
      <c r="G107" s="211"/>
      <c r="H107" s="212"/>
      <c r="I107" s="231"/>
      <c r="J107" s="212"/>
      <c r="K107" s="211"/>
      <c r="L107" s="212"/>
      <c r="M107" s="231"/>
    </row>
    <row r="108" spans="1:13" ht="15" customHeight="1">
      <c r="A108" s="217" t="s">
        <v>218</v>
      </c>
      <c r="E108" s="205"/>
      <c r="F108" s="210"/>
      <c r="G108" s="369">
        <f>SUM(G75:G106)</f>
        <v>-43336611448.010979</v>
      </c>
      <c r="H108" s="361"/>
      <c r="I108" s="232">
        <f>SUM(I75:I106)</f>
        <v>-47490253144.815506</v>
      </c>
      <c r="J108" s="361"/>
      <c r="K108" s="369">
        <f>SUM(K75:K106)</f>
        <v>-33185174304.32</v>
      </c>
      <c r="L108" s="361"/>
      <c r="M108" s="232">
        <f>SUM(M75:M106)</f>
        <v>-41162966616</v>
      </c>
    </row>
    <row r="109" spans="1:13" ht="7.15" customHeight="1">
      <c r="A109" s="204"/>
      <c r="E109" s="245"/>
      <c r="F109" s="192"/>
      <c r="G109" s="207"/>
      <c r="H109" s="218"/>
      <c r="I109" s="87"/>
      <c r="J109" s="218"/>
      <c r="K109" s="207"/>
      <c r="L109" s="201"/>
      <c r="M109" s="87"/>
    </row>
    <row r="110" spans="1:13" ht="15" customHeight="1">
      <c r="A110" s="204" t="s">
        <v>184</v>
      </c>
      <c r="E110" s="205"/>
      <c r="F110" s="210"/>
      <c r="G110" s="207"/>
      <c r="H110" s="208"/>
      <c r="I110" s="230"/>
      <c r="J110" s="208"/>
      <c r="K110" s="207"/>
      <c r="L110" s="208"/>
      <c r="M110" s="230"/>
    </row>
    <row r="111" spans="1:13" ht="15" customHeight="1">
      <c r="A111" s="209" t="s">
        <v>185</v>
      </c>
      <c r="E111" s="205"/>
      <c r="F111" s="210"/>
      <c r="G111" s="174">
        <v>-6929326395</v>
      </c>
      <c r="H111" s="361"/>
      <c r="I111" s="231">
        <v>-6262022479</v>
      </c>
      <c r="J111" s="361"/>
      <c r="K111" s="174">
        <v>-6868172511</v>
      </c>
      <c r="L111" s="361"/>
      <c r="M111" s="231">
        <v>-6536122397</v>
      </c>
    </row>
    <row r="112" spans="1:13" ht="15" customHeight="1">
      <c r="A112" s="188" t="s">
        <v>245</v>
      </c>
      <c r="B112" s="189"/>
      <c r="E112" s="239">
        <v>37</v>
      </c>
      <c r="F112" s="210"/>
      <c r="G112" s="174">
        <v>-2651901359</v>
      </c>
      <c r="H112" s="361"/>
      <c r="I112" s="231">
        <v>-1020000383</v>
      </c>
      <c r="J112" s="361"/>
      <c r="K112" s="174">
        <v>-2651901359</v>
      </c>
      <c r="L112" s="361"/>
      <c r="M112" s="231">
        <v>-1334158383</v>
      </c>
    </row>
    <row r="113" spans="1:13" ht="15" customHeight="1">
      <c r="A113" s="209" t="s">
        <v>186</v>
      </c>
      <c r="E113" s="239"/>
      <c r="F113" s="210"/>
      <c r="G113" s="174">
        <v>-5971992374</v>
      </c>
      <c r="H113" s="361"/>
      <c r="I113" s="231">
        <v>-379427933</v>
      </c>
      <c r="J113" s="361"/>
      <c r="K113" s="174">
        <v>0</v>
      </c>
      <c r="L113" s="361"/>
      <c r="M113" s="231">
        <v>0</v>
      </c>
    </row>
    <row r="114" spans="1:13" ht="15" customHeight="1">
      <c r="A114" s="243" t="s">
        <v>280</v>
      </c>
      <c r="B114" s="238"/>
      <c r="C114" s="238"/>
      <c r="D114" s="238"/>
      <c r="E114" s="239"/>
      <c r="F114" s="210"/>
      <c r="G114" s="174">
        <v>-806203712</v>
      </c>
      <c r="H114" s="361"/>
      <c r="I114" s="231">
        <v>0</v>
      </c>
      <c r="J114" s="361"/>
      <c r="K114" s="174">
        <v>0</v>
      </c>
      <c r="L114" s="361"/>
      <c r="M114" s="231">
        <v>0</v>
      </c>
    </row>
    <row r="115" spans="1:13" ht="15" customHeight="1">
      <c r="A115" s="209" t="s">
        <v>187</v>
      </c>
      <c r="E115" s="239">
        <v>24</v>
      </c>
      <c r="F115" s="210"/>
      <c r="G115" s="174">
        <v>6034470777</v>
      </c>
      <c r="H115" s="361"/>
      <c r="I115" s="231">
        <v>6208981946</v>
      </c>
      <c r="J115" s="361"/>
      <c r="K115" s="174">
        <v>0</v>
      </c>
      <c r="L115" s="361"/>
      <c r="M115" s="231">
        <v>0</v>
      </c>
    </row>
    <row r="116" spans="1:13" ht="15" customHeight="1">
      <c r="A116" s="209" t="s">
        <v>188</v>
      </c>
      <c r="E116" s="239">
        <v>24</v>
      </c>
      <c r="F116" s="210"/>
      <c r="G116" s="174">
        <v>-5821204586</v>
      </c>
      <c r="H116" s="361"/>
      <c r="I116" s="231">
        <v>-6731025454</v>
      </c>
      <c r="J116" s="361"/>
      <c r="K116" s="174">
        <v>0</v>
      </c>
      <c r="L116" s="361"/>
      <c r="M116" s="231">
        <v>0</v>
      </c>
    </row>
    <row r="117" spans="1:13" ht="15" customHeight="1">
      <c r="A117" s="209" t="s">
        <v>215</v>
      </c>
      <c r="E117" s="239">
        <v>39</v>
      </c>
      <c r="F117" s="210"/>
      <c r="G117" s="174">
        <v>0</v>
      </c>
      <c r="H117" s="361"/>
      <c r="I117" s="231">
        <v>0</v>
      </c>
      <c r="J117" s="361"/>
      <c r="K117" s="174">
        <v>2078156721</v>
      </c>
      <c r="L117" s="361"/>
      <c r="M117" s="231">
        <v>0</v>
      </c>
    </row>
    <row r="118" spans="1:13" ht="15" customHeight="1">
      <c r="A118" s="209" t="s">
        <v>355</v>
      </c>
      <c r="E118" s="239">
        <v>39</v>
      </c>
      <c r="F118" s="210"/>
      <c r="G118" s="174">
        <v>0</v>
      </c>
      <c r="H118" s="361"/>
      <c r="I118" s="231">
        <v>0</v>
      </c>
      <c r="J118" s="361"/>
      <c r="K118" s="174">
        <v>0</v>
      </c>
      <c r="L118" s="361"/>
      <c r="M118" s="231">
        <v>-2410103140</v>
      </c>
    </row>
    <row r="119" spans="1:13" ht="15" customHeight="1">
      <c r="A119" s="209" t="s">
        <v>189</v>
      </c>
      <c r="E119" s="239">
        <v>27</v>
      </c>
      <c r="F119" s="210"/>
      <c r="G119" s="174">
        <v>19754222664</v>
      </c>
      <c r="H119" s="361"/>
      <c r="I119" s="231">
        <v>66562397</v>
      </c>
      <c r="J119" s="361"/>
      <c r="K119" s="174">
        <v>19709000000</v>
      </c>
      <c r="L119" s="361"/>
      <c r="M119" s="231">
        <v>0</v>
      </c>
    </row>
    <row r="120" spans="1:13" ht="15" customHeight="1">
      <c r="A120" s="209" t="s">
        <v>190</v>
      </c>
      <c r="E120" s="239">
        <v>27</v>
      </c>
      <c r="F120" s="210"/>
      <c r="G120" s="174">
        <v>-1013784179</v>
      </c>
      <c r="H120" s="361"/>
      <c r="I120" s="231">
        <v>-763086373</v>
      </c>
      <c r="J120" s="361"/>
      <c r="K120" s="174">
        <v>0</v>
      </c>
      <c r="L120" s="361"/>
      <c r="M120" s="231">
        <v>0</v>
      </c>
    </row>
    <row r="121" spans="1:13" ht="15" customHeight="1">
      <c r="A121" s="209" t="s">
        <v>252</v>
      </c>
      <c r="E121" s="239">
        <v>39</v>
      </c>
      <c r="F121" s="210"/>
      <c r="G121" s="174">
        <v>14000000000</v>
      </c>
      <c r="H121" s="361"/>
      <c r="I121" s="231">
        <v>0</v>
      </c>
      <c r="J121" s="361"/>
      <c r="K121" s="174">
        <v>14000000000</v>
      </c>
      <c r="L121" s="361"/>
      <c r="M121" s="231">
        <v>31139872196</v>
      </c>
    </row>
    <row r="122" spans="1:13" ht="15" customHeight="1">
      <c r="A122" s="209" t="s">
        <v>229</v>
      </c>
      <c r="E122" s="239">
        <v>39</v>
      </c>
      <c r="F122" s="210"/>
      <c r="G122" s="174">
        <v>-3998847362</v>
      </c>
      <c r="H122" s="361"/>
      <c r="I122" s="231">
        <v>0</v>
      </c>
      <c r="J122" s="361"/>
      <c r="K122" s="174">
        <v>-15380182160</v>
      </c>
      <c r="L122" s="361"/>
      <c r="M122" s="231">
        <v>0</v>
      </c>
    </row>
    <row r="123" spans="1:13" ht="15" customHeight="1">
      <c r="A123" s="209" t="s">
        <v>216</v>
      </c>
      <c r="E123" s="239">
        <v>27</v>
      </c>
      <c r="F123" s="210"/>
      <c r="G123" s="174">
        <v>0</v>
      </c>
      <c r="H123" s="361"/>
      <c r="I123" s="231">
        <v>60000000</v>
      </c>
      <c r="J123" s="361"/>
      <c r="K123" s="174">
        <v>0</v>
      </c>
      <c r="L123" s="361"/>
      <c r="M123" s="231">
        <v>0</v>
      </c>
    </row>
    <row r="124" spans="1:13" ht="15" customHeight="1">
      <c r="A124" s="188" t="s">
        <v>246</v>
      </c>
      <c r="B124" s="189"/>
      <c r="E124" s="239">
        <v>28</v>
      </c>
      <c r="F124" s="210"/>
      <c r="G124" s="174">
        <v>0</v>
      </c>
      <c r="H124" s="361"/>
      <c r="I124" s="231">
        <v>31120138337</v>
      </c>
      <c r="J124" s="361"/>
      <c r="K124" s="174">
        <v>0</v>
      </c>
      <c r="L124" s="361"/>
      <c r="M124" s="231">
        <v>0</v>
      </c>
    </row>
    <row r="125" spans="1:13" ht="15" customHeight="1">
      <c r="A125" s="209" t="s">
        <v>315</v>
      </c>
      <c r="E125" s="239">
        <v>28</v>
      </c>
      <c r="F125" s="210"/>
      <c r="G125" s="174">
        <v>-203799680</v>
      </c>
      <c r="H125" s="361"/>
      <c r="I125" s="231">
        <v>-123277229</v>
      </c>
      <c r="J125" s="361"/>
      <c r="K125" s="174">
        <v>-191676849.32999998</v>
      </c>
      <c r="L125" s="361"/>
      <c r="M125" s="231">
        <v>-130754831</v>
      </c>
    </row>
    <row r="126" spans="1:13" ht="15" customHeight="1">
      <c r="A126" s="209" t="s">
        <v>217</v>
      </c>
      <c r="E126" s="239">
        <v>28</v>
      </c>
      <c r="F126" s="210"/>
      <c r="G126" s="174">
        <v>-3000000000</v>
      </c>
      <c r="H126" s="361"/>
      <c r="I126" s="231">
        <v>0</v>
      </c>
      <c r="J126" s="361"/>
      <c r="K126" s="174">
        <v>-3000000000</v>
      </c>
      <c r="L126" s="361"/>
      <c r="M126" s="231">
        <v>0</v>
      </c>
    </row>
    <row r="127" spans="1:13" ht="15" customHeight="1">
      <c r="A127" s="210" t="s">
        <v>191</v>
      </c>
      <c r="E127" s="205"/>
      <c r="F127" s="210"/>
      <c r="G127" s="174">
        <v>-1050670607</v>
      </c>
      <c r="H127" s="361"/>
      <c r="I127" s="231">
        <v>-1159447984</v>
      </c>
      <c r="J127" s="361"/>
      <c r="K127" s="174">
        <v>-999966175</v>
      </c>
      <c r="L127" s="361"/>
      <c r="M127" s="231">
        <v>-1152071041</v>
      </c>
    </row>
    <row r="128" spans="1:13" ht="15" customHeight="1">
      <c r="A128" s="210" t="s">
        <v>230</v>
      </c>
      <c r="E128" s="205">
        <v>15</v>
      </c>
      <c r="F128" s="210"/>
      <c r="G128" s="369">
        <v>-95515640</v>
      </c>
      <c r="H128" s="361"/>
      <c r="I128" s="232">
        <v>-441921008</v>
      </c>
      <c r="J128" s="361"/>
      <c r="K128" s="369">
        <v>0</v>
      </c>
      <c r="L128" s="361"/>
      <c r="M128" s="232">
        <v>0</v>
      </c>
    </row>
    <row r="129" spans="1:13" ht="5.5" customHeight="1">
      <c r="F129" s="192"/>
      <c r="G129" s="219"/>
      <c r="H129" s="220"/>
      <c r="I129" s="233"/>
      <c r="J129" s="201"/>
      <c r="K129" s="219"/>
      <c r="L129" s="201"/>
      <c r="M129" s="233"/>
    </row>
    <row r="130" spans="1:13" ht="15" customHeight="1">
      <c r="A130" s="365" t="s">
        <v>325</v>
      </c>
      <c r="B130" s="238"/>
      <c r="C130" s="238"/>
      <c r="D130" s="238"/>
      <c r="E130" s="205"/>
      <c r="F130" s="210"/>
      <c r="G130" s="369">
        <f>SUM(G111:G128)</f>
        <v>8245447547</v>
      </c>
      <c r="H130" s="361"/>
      <c r="I130" s="232">
        <f>SUM(I111:I128)</f>
        <v>20575473837</v>
      </c>
      <c r="J130" s="361"/>
      <c r="K130" s="369">
        <f>SUM(K111:K128)</f>
        <v>6695257666.6700001</v>
      </c>
      <c r="L130" s="361"/>
      <c r="M130" s="232">
        <f>SUM(M111:M128)</f>
        <v>19576662404</v>
      </c>
    </row>
    <row r="131" spans="1:13" ht="15" customHeight="1">
      <c r="A131" s="365"/>
      <c r="B131" s="238"/>
      <c r="C131" s="238"/>
      <c r="D131" s="238"/>
      <c r="E131" s="205"/>
      <c r="F131" s="210"/>
      <c r="G131" s="175"/>
      <c r="H131" s="377"/>
      <c r="I131" s="368"/>
      <c r="J131" s="377"/>
      <c r="K131" s="175"/>
      <c r="L131" s="361"/>
      <c r="M131" s="368"/>
    </row>
    <row r="132" spans="1:13" ht="9" customHeight="1">
      <c r="A132" s="182"/>
      <c r="E132" s="239"/>
      <c r="F132" s="240"/>
      <c r="G132" s="19"/>
      <c r="H132" s="231"/>
      <c r="I132" s="19"/>
      <c r="J132" s="231"/>
      <c r="K132" s="19"/>
      <c r="L132" s="231"/>
      <c r="M132" s="19"/>
    </row>
    <row r="133" spans="1:13" ht="22" customHeight="1">
      <c r="A133" s="198" t="str">
        <f>A63</f>
        <v xml:space="preserve">The accompanying notes are an integral part of these consolidated and separate financial statements. </v>
      </c>
      <c r="B133" s="198"/>
      <c r="C133" s="198"/>
      <c r="D133" s="197"/>
      <c r="E133" s="197"/>
      <c r="F133" s="199"/>
      <c r="G133" s="198"/>
      <c r="H133" s="199"/>
      <c r="I133" s="7"/>
      <c r="J133" s="197"/>
      <c r="K133" s="198"/>
      <c r="L133" s="199"/>
      <c r="M133" s="8"/>
    </row>
    <row r="134" spans="1:13" ht="16.5" customHeight="1">
      <c r="A134" s="192" t="str">
        <f>A64</f>
        <v>Thai Oil Public Company Limited</v>
      </c>
      <c r="B134" s="192"/>
      <c r="C134" s="192"/>
      <c r="D134" s="192"/>
      <c r="M134" s="229"/>
    </row>
    <row r="135" spans="1:13" ht="16.5" customHeight="1">
      <c r="A135" s="192" t="str">
        <f>A65</f>
        <v>Statement of Cash Flows</v>
      </c>
      <c r="B135" s="192"/>
      <c r="C135" s="192"/>
      <c r="D135" s="192"/>
    </row>
    <row r="136" spans="1:13" ht="16.5" customHeight="1">
      <c r="A136" s="195" t="str">
        <f>A66</f>
        <v>For the year ended 31 December 2021</v>
      </c>
      <c r="B136" s="196"/>
      <c r="C136" s="196"/>
      <c r="D136" s="196"/>
      <c r="E136" s="197"/>
      <c r="F136" s="198"/>
      <c r="G136" s="199"/>
      <c r="H136" s="198"/>
      <c r="I136" s="9"/>
      <c r="J136" s="199"/>
      <c r="K136" s="199"/>
      <c r="L136" s="198"/>
      <c r="M136" s="9"/>
    </row>
    <row r="139" spans="1:13" ht="16.5" customHeight="1">
      <c r="G139" s="392" t="s">
        <v>19</v>
      </c>
      <c r="H139" s="392"/>
      <c r="I139" s="392"/>
      <c r="K139" s="392" t="s">
        <v>20</v>
      </c>
      <c r="L139" s="392"/>
      <c r="M139" s="392"/>
    </row>
    <row r="140" spans="1:13" ht="16.5" customHeight="1">
      <c r="A140" s="189"/>
      <c r="F140" s="192"/>
      <c r="G140" s="393" t="s">
        <v>292</v>
      </c>
      <c r="H140" s="393"/>
      <c r="I140" s="393"/>
      <c r="J140" s="245"/>
      <c r="K140" s="393" t="s">
        <v>292</v>
      </c>
      <c r="L140" s="393"/>
      <c r="M140" s="393"/>
    </row>
    <row r="141" spans="1:13" ht="16.5" customHeight="1">
      <c r="E141" s="245"/>
      <c r="F141" s="192"/>
      <c r="G141" s="200">
        <v>2021</v>
      </c>
      <c r="H141" s="200"/>
      <c r="I141" s="228">
        <v>2020</v>
      </c>
      <c r="J141" s="201"/>
      <c r="K141" s="200">
        <v>2021</v>
      </c>
      <c r="L141" s="200"/>
      <c r="M141" s="228">
        <v>2020</v>
      </c>
    </row>
    <row r="142" spans="1:13" ht="16.5" customHeight="1">
      <c r="E142" s="245"/>
      <c r="F142" s="192"/>
      <c r="G142" s="200"/>
      <c r="H142" s="200"/>
      <c r="I142" s="228" t="s">
        <v>219</v>
      </c>
      <c r="J142" s="201"/>
      <c r="K142" s="200"/>
      <c r="L142" s="200"/>
      <c r="M142" s="228" t="s">
        <v>204</v>
      </c>
    </row>
    <row r="143" spans="1:13" ht="16.5" customHeight="1">
      <c r="E143" s="245"/>
      <c r="F143" s="192"/>
      <c r="G143" s="202" t="s">
        <v>290</v>
      </c>
      <c r="H143" s="192"/>
      <c r="I143" s="13" t="s">
        <v>290</v>
      </c>
      <c r="J143" s="193"/>
      <c r="K143" s="202" t="s">
        <v>290</v>
      </c>
      <c r="L143" s="193"/>
      <c r="M143" s="13" t="s">
        <v>290</v>
      </c>
    </row>
    <row r="144" spans="1:13" ht="16.5" customHeight="1">
      <c r="A144" s="210"/>
      <c r="E144" s="245"/>
      <c r="F144" s="192"/>
      <c r="G144" s="90"/>
      <c r="H144" s="212"/>
      <c r="I144" s="177"/>
      <c r="J144" s="212"/>
      <c r="K144" s="90"/>
      <c r="L144" s="212"/>
      <c r="M144" s="177"/>
    </row>
    <row r="145" spans="1:13" ht="16.5" customHeight="1">
      <c r="A145" s="217" t="s">
        <v>231</v>
      </c>
      <c r="E145" s="245"/>
      <c r="F145" s="192"/>
      <c r="G145" s="90">
        <f>G130+G108+G55</f>
        <v>-24587396411.601616</v>
      </c>
      <c r="H145" s="212"/>
      <c r="I145" s="231">
        <f>SUM(I55,I108,I130)</f>
        <v>-24480031498.815506</v>
      </c>
      <c r="J145" s="212"/>
      <c r="K145" s="90">
        <f>K130+K108+K55</f>
        <v>-24128120978.450001</v>
      </c>
      <c r="L145" s="212"/>
      <c r="M145" s="231">
        <f>M130+M108+M55</f>
        <v>-26659395147.510002</v>
      </c>
    </row>
    <row r="146" spans="1:13" ht="16.5" customHeight="1">
      <c r="A146" s="210" t="s">
        <v>316</v>
      </c>
      <c r="E146" s="245"/>
      <c r="F146" s="192"/>
      <c r="G146" s="174">
        <v>53243895741</v>
      </c>
      <c r="H146" s="361"/>
      <c r="I146" s="231">
        <v>74854227157</v>
      </c>
      <c r="J146" s="361"/>
      <c r="K146" s="174">
        <v>47642862760.410004</v>
      </c>
      <c r="L146" s="361"/>
      <c r="M146" s="231">
        <v>71466021276.999985</v>
      </c>
    </row>
    <row r="147" spans="1:13" ht="16.5" customHeight="1">
      <c r="A147" s="210" t="s">
        <v>192</v>
      </c>
      <c r="E147" s="245"/>
      <c r="F147" s="192"/>
      <c r="G147" s="369">
        <v>1039435992</v>
      </c>
      <c r="H147" s="361"/>
      <c r="I147" s="232">
        <v>2869700083</v>
      </c>
      <c r="J147" s="361"/>
      <c r="K147" s="369">
        <v>1085189682.8199999</v>
      </c>
      <c r="L147" s="361"/>
      <c r="M147" s="232">
        <v>2836236631</v>
      </c>
    </row>
    <row r="148" spans="1:13" ht="16.5" customHeight="1">
      <c r="A148" s="204"/>
      <c r="E148" s="245"/>
      <c r="F148" s="192"/>
      <c r="G148" s="90"/>
      <c r="H148" s="183"/>
      <c r="I148" s="183"/>
      <c r="J148" s="183"/>
      <c r="K148" s="90"/>
      <c r="L148" s="183"/>
      <c r="M148" s="183"/>
    </row>
    <row r="149" spans="1:13" ht="16.5" customHeight="1" thickBot="1">
      <c r="A149" s="221" t="s">
        <v>317</v>
      </c>
      <c r="E149" s="91">
        <v>10</v>
      </c>
      <c r="F149" s="192"/>
      <c r="G149" s="184">
        <f>SUM(G145:G147)</f>
        <v>29695935321.398384</v>
      </c>
      <c r="H149" s="183"/>
      <c r="I149" s="185">
        <f>SUM(I145:I147)</f>
        <v>53243895741.184494</v>
      </c>
      <c r="J149" s="183"/>
      <c r="K149" s="184">
        <f>SUM(K145:K147)</f>
        <v>24599931464.780003</v>
      </c>
      <c r="L149" s="183"/>
      <c r="M149" s="185">
        <f>SUM(M145:M147)</f>
        <v>47642862760.489983</v>
      </c>
    </row>
    <row r="150" spans="1:13" ht="16.5" customHeight="1" thickTop="1">
      <c r="A150" s="221"/>
      <c r="E150" s="245"/>
      <c r="F150" s="192"/>
      <c r="G150" s="90"/>
      <c r="H150" s="183"/>
      <c r="I150" s="183"/>
      <c r="J150" s="183"/>
      <c r="K150" s="90"/>
      <c r="L150" s="183"/>
      <c r="M150" s="183"/>
    </row>
    <row r="151" spans="1:13" ht="16.5" customHeight="1">
      <c r="A151" s="204" t="s">
        <v>193</v>
      </c>
      <c r="E151" s="205"/>
      <c r="F151" s="210"/>
      <c r="G151" s="211"/>
      <c r="H151" s="212"/>
      <c r="I151" s="231"/>
      <c r="J151" s="212"/>
      <c r="K151" s="211"/>
      <c r="L151" s="212"/>
      <c r="M151" s="231"/>
    </row>
    <row r="152" spans="1:13" ht="16.5" customHeight="1">
      <c r="A152" s="210" t="s">
        <v>194</v>
      </c>
      <c r="E152" s="205"/>
      <c r="F152" s="210"/>
      <c r="G152" s="90">
        <v>721630</v>
      </c>
      <c r="H152" s="212"/>
      <c r="I152" s="231">
        <v>809135</v>
      </c>
      <c r="J152" s="212"/>
      <c r="K152" s="90">
        <v>230000</v>
      </c>
      <c r="L152" s="212"/>
      <c r="M152" s="231">
        <v>210000</v>
      </c>
    </row>
    <row r="153" spans="1:13" ht="16.5" customHeight="1">
      <c r="A153" s="222" t="s">
        <v>257</v>
      </c>
      <c r="E153" s="205"/>
      <c r="F153" s="210"/>
      <c r="G153" s="369">
        <v>29695213691</v>
      </c>
      <c r="H153" s="361"/>
      <c r="I153" s="232">
        <v>53243086606</v>
      </c>
      <c r="J153" s="361"/>
      <c r="K153" s="369">
        <v>24599701465</v>
      </c>
      <c r="L153" s="361"/>
      <c r="M153" s="232">
        <v>47642652760.489983</v>
      </c>
    </row>
    <row r="154" spans="1:13" ht="16.5" customHeight="1">
      <c r="E154" s="245"/>
      <c r="F154" s="192"/>
      <c r="G154" s="219"/>
      <c r="H154" s="220"/>
      <c r="I154" s="233"/>
      <c r="J154" s="201"/>
      <c r="K154" s="219"/>
      <c r="L154" s="201"/>
      <c r="M154" s="233"/>
    </row>
    <row r="155" spans="1:13" ht="16.5" customHeight="1" thickBot="1">
      <c r="A155" s="210"/>
      <c r="E155" s="205"/>
      <c r="F155" s="210"/>
      <c r="G155" s="186">
        <f>SUM(G152:G153)</f>
        <v>29695935321</v>
      </c>
      <c r="H155" s="212"/>
      <c r="I155" s="234">
        <f>SUM(I152:I153)</f>
        <v>53243895741</v>
      </c>
      <c r="J155" s="212"/>
      <c r="K155" s="186">
        <f>SUM(K152:K153)</f>
        <v>24599931465</v>
      </c>
      <c r="L155" s="212"/>
      <c r="M155" s="234">
        <f>SUM(M152:M153)</f>
        <v>47642862760.489983</v>
      </c>
    </row>
    <row r="156" spans="1:13" ht="16.5" customHeight="1" thickTop="1">
      <c r="A156" s="210"/>
      <c r="E156" s="205"/>
      <c r="F156" s="210"/>
      <c r="G156" s="211"/>
      <c r="H156" s="212"/>
      <c r="I156" s="231"/>
      <c r="J156" s="212"/>
      <c r="K156" s="211"/>
      <c r="L156" s="212"/>
      <c r="M156" s="231"/>
    </row>
    <row r="157" spans="1:13" ht="16.5" customHeight="1">
      <c r="A157" s="192" t="s">
        <v>195</v>
      </c>
      <c r="E157" s="205"/>
      <c r="F157" s="210"/>
      <c r="G157" s="60"/>
      <c r="H157" s="212"/>
      <c r="I157" s="177"/>
      <c r="J157" s="212"/>
      <c r="K157" s="60"/>
      <c r="L157" s="212"/>
      <c r="M157" s="177"/>
    </row>
    <row r="158" spans="1:13" ht="16.5" customHeight="1">
      <c r="A158" s="180" t="s">
        <v>196</v>
      </c>
      <c r="E158" s="245"/>
      <c r="F158" s="192"/>
      <c r="G158" s="90">
        <v>2210974176</v>
      </c>
      <c r="H158" s="212"/>
      <c r="I158" s="231">
        <v>2024254747</v>
      </c>
      <c r="J158" s="212"/>
      <c r="K158" s="90">
        <v>1706996709</v>
      </c>
      <c r="L158" s="212"/>
      <c r="M158" s="231">
        <v>1997721524</v>
      </c>
    </row>
    <row r="159" spans="1:13" ht="16.5" customHeight="1">
      <c r="A159" s="180" t="s">
        <v>197</v>
      </c>
      <c r="E159" s="245"/>
      <c r="F159" s="192"/>
      <c r="G159" s="90">
        <v>167265347</v>
      </c>
      <c r="H159" s="212"/>
      <c r="I159" s="231">
        <v>324176404</v>
      </c>
      <c r="J159" s="212"/>
      <c r="K159" s="90">
        <v>0</v>
      </c>
      <c r="L159" s="212"/>
      <c r="M159" s="231">
        <v>0</v>
      </c>
    </row>
    <row r="160" spans="1:13" ht="16.5" customHeight="1">
      <c r="A160" s="180" t="s">
        <v>198</v>
      </c>
      <c r="E160" s="245"/>
      <c r="F160" s="192"/>
      <c r="G160" s="90">
        <v>4000653888</v>
      </c>
      <c r="H160" s="212"/>
      <c r="I160" s="231">
        <v>629378889</v>
      </c>
      <c r="J160" s="212"/>
      <c r="K160" s="90">
        <v>3958651509.6900001</v>
      </c>
      <c r="L160" s="212"/>
      <c r="M160" s="231">
        <v>457859567</v>
      </c>
    </row>
    <row r="161" spans="1:13" ht="16.5" customHeight="1">
      <c r="A161" s="210" t="s">
        <v>341</v>
      </c>
      <c r="F161" s="192"/>
      <c r="G161" s="90"/>
      <c r="H161" s="212"/>
      <c r="I161" s="231"/>
      <c r="J161" s="212"/>
      <c r="K161" s="90"/>
      <c r="L161" s="212"/>
      <c r="M161" s="231"/>
    </row>
    <row r="162" spans="1:13" ht="16.5" customHeight="1">
      <c r="A162" s="210"/>
      <c r="B162" s="180" t="s">
        <v>342</v>
      </c>
      <c r="E162" s="91">
        <v>42</v>
      </c>
      <c r="F162" s="192"/>
      <c r="G162" s="90">
        <v>129726137</v>
      </c>
      <c r="H162" s="212"/>
      <c r="I162" s="231">
        <v>0</v>
      </c>
      <c r="J162" s="212"/>
      <c r="K162" s="90">
        <v>0</v>
      </c>
      <c r="L162" s="212"/>
      <c r="M162" s="231">
        <v>0</v>
      </c>
    </row>
    <row r="163" spans="1:13" ht="16.5" customHeight="1">
      <c r="A163" s="210"/>
      <c r="E163" s="245"/>
      <c r="F163" s="192"/>
      <c r="G163" s="212"/>
      <c r="H163" s="212"/>
      <c r="I163" s="231"/>
      <c r="J163" s="212"/>
      <c r="K163" s="212"/>
      <c r="L163" s="212"/>
      <c r="M163" s="175"/>
    </row>
    <row r="164" spans="1:13" ht="16.5" customHeight="1">
      <c r="A164" s="210"/>
      <c r="E164" s="205"/>
      <c r="F164" s="192"/>
      <c r="G164" s="175"/>
      <c r="H164" s="212"/>
      <c r="I164" s="175"/>
      <c r="J164" s="212"/>
      <c r="K164" s="175"/>
      <c r="L164" s="212"/>
      <c r="M164" s="175"/>
    </row>
    <row r="165" spans="1:13" ht="16.5" customHeight="1">
      <c r="A165" s="210"/>
      <c r="E165" s="205"/>
      <c r="F165" s="192"/>
      <c r="G165" s="175"/>
      <c r="H165" s="212"/>
      <c r="I165" s="175"/>
      <c r="J165" s="212"/>
      <c r="K165" s="175"/>
      <c r="L165" s="212"/>
      <c r="M165" s="175"/>
    </row>
    <row r="166" spans="1:13" ht="16.5" customHeight="1">
      <c r="A166" s="210"/>
      <c r="E166" s="205"/>
      <c r="F166" s="192"/>
      <c r="G166" s="175"/>
      <c r="H166" s="212"/>
      <c r="I166" s="175"/>
      <c r="J166" s="212"/>
      <c r="K166" s="175"/>
      <c r="L166" s="212"/>
      <c r="M166" s="175"/>
    </row>
    <row r="167" spans="1:13" ht="16.5" customHeight="1">
      <c r="A167" s="210"/>
      <c r="E167" s="205"/>
      <c r="F167" s="192"/>
      <c r="G167" s="175"/>
      <c r="H167" s="212"/>
      <c r="I167" s="175"/>
      <c r="J167" s="212"/>
      <c r="K167" s="175"/>
      <c r="L167" s="212"/>
      <c r="M167" s="175"/>
    </row>
    <row r="168" spans="1:13" ht="16.5" customHeight="1">
      <c r="A168" s="210"/>
      <c r="E168" s="205"/>
      <c r="F168" s="192"/>
      <c r="G168" s="175"/>
      <c r="H168" s="212"/>
      <c r="I168" s="175"/>
      <c r="J168" s="212"/>
      <c r="K168" s="175"/>
      <c r="L168" s="212"/>
      <c r="M168" s="175"/>
    </row>
    <row r="169" spans="1:13" ht="16.5" customHeight="1">
      <c r="A169" s="210"/>
      <c r="E169" s="245"/>
      <c r="F169" s="192"/>
      <c r="G169" s="212"/>
      <c r="H169" s="212"/>
      <c r="I169" s="231"/>
      <c r="J169" s="212"/>
      <c r="K169" s="212"/>
      <c r="L169" s="212"/>
      <c r="M169" s="231"/>
    </row>
    <row r="170" spans="1:13" ht="16.5" customHeight="1">
      <c r="A170" s="210"/>
      <c r="E170" s="245"/>
      <c r="F170" s="192"/>
      <c r="G170" s="212"/>
      <c r="H170" s="212"/>
      <c r="I170" s="231"/>
      <c r="J170" s="212"/>
      <c r="K170" s="212"/>
      <c r="L170" s="212"/>
      <c r="M170" s="231"/>
    </row>
    <row r="171" spans="1:13" ht="16.5" customHeight="1">
      <c r="A171" s="210"/>
      <c r="E171" s="245"/>
      <c r="F171" s="192"/>
      <c r="G171" s="212"/>
      <c r="H171" s="212"/>
      <c r="I171" s="231"/>
      <c r="J171" s="212"/>
      <c r="K171" s="212"/>
      <c r="L171" s="212"/>
      <c r="M171" s="231"/>
    </row>
    <row r="172" spans="1:13" ht="16.5" customHeight="1">
      <c r="A172" s="189"/>
      <c r="E172" s="245"/>
      <c r="F172" s="192"/>
      <c r="G172" s="175"/>
      <c r="H172" s="212"/>
      <c r="I172" s="175"/>
      <c r="J172" s="212"/>
      <c r="K172" s="175"/>
      <c r="L172" s="212"/>
      <c r="M172" s="175"/>
    </row>
    <row r="173" spans="1:13" ht="16.5" customHeight="1">
      <c r="A173" s="210"/>
      <c r="E173" s="245"/>
      <c r="F173" s="192"/>
      <c r="G173" s="175"/>
      <c r="H173" s="212"/>
      <c r="I173" s="175"/>
      <c r="J173" s="212"/>
      <c r="K173" s="175"/>
      <c r="L173" s="212"/>
      <c r="M173" s="175"/>
    </row>
    <row r="174" spans="1:13" ht="16.5" customHeight="1">
      <c r="A174" s="217"/>
      <c r="E174" s="245"/>
      <c r="F174" s="192"/>
      <c r="G174" s="177"/>
      <c r="H174" s="212"/>
      <c r="I174" s="177"/>
      <c r="J174" s="212"/>
      <c r="K174" s="177"/>
      <c r="L174" s="223"/>
      <c r="M174" s="177"/>
    </row>
    <row r="175" spans="1:13" ht="16.5" customHeight="1">
      <c r="A175" s="217"/>
      <c r="E175" s="245"/>
      <c r="F175" s="192"/>
      <c r="G175" s="187"/>
      <c r="H175" s="223"/>
      <c r="I175" s="187"/>
      <c r="J175" s="223"/>
      <c r="K175" s="187"/>
      <c r="L175" s="223"/>
      <c r="M175" s="187"/>
    </row>
    <row r="176" spans="1:13" ht="16.5" customHeight="1">
      <c r="A176" s="217"/>
      <c r="E176" s="245"/>
      <c r="F176" s="192"/>
      <c r="G176" s="177"/>
      <c r="H176" s="212"/>
      <c r="I176" s="177"/>
      <c r="J176" s="212"/>
      <c r="K176" s="177"/>
      <c r="L176" s="212"/>
      <c r="M176" s="177"/>
    </row>
    <row r="177" spans="1:13" ht="16.5" customHeight="1">
      <c r="A177" s="210"/>
      <c r="E177" s="245"/>
      <c r="F177" s="192"/>
      <c r="G177" s="177"/>
      <c r="H177" s="212"/>
      <c r="I177" s="177"/>
      <c r="J177" s="212"/>
      <c r="K177" s="177"/>
      <c r="L177" s="212"/>
      <c r="M177" s="177"/>
    </row>
    <row r="178" spans="1:13" ht="16.5" customHeight="1">
      <c r="A178" s="209"/>
      <c r="E178" s="245"/>
      <c r="F178" s="192"/>
      <c r="G178" s="212"/>
      <c r="H178" s="212"/>
      <c r="I178" s="231"/>
      <c r="J178" s="212"/>
      <c r="K178" s="212"/>
      <c r="L178" s="212"/>
      <c r="M178" s="231"/>
    </row>
    <row r="179" spans="1:13" ht="16.5" customHeight="1">
      <c r="A179" s="209"/>
      <c r="E179" s="245"/>
      <c r="F179" s="192"/>
      <c r="G179" s="212"/>
      <c r="H179" s="212"/>
      <c r="I179" s="231"/>
      <c r="J179" s="212"/>
      <c r="K179" s="212"/>
      <c r="L179" s="212"/>
      <c r="M179" s="231"/>
    </row>
    <row r="180" spans="1:13" ht="16.5" customHeight="1">
      <c r="A180" s="209"/>
      <c r="E180" s="245"/>
      <c r="F180" s="192"/>
      <c r="G180" s="212"/>
      <c r="H180" s="212"/>
      <c r="I180" s="231"/>
      <c r="J180" s="212"/>
      <c r="K180" s="212"/>
      <c r="L180" s="212"/>
      <c r="M180" s="231"/>
    </row>
    <row r="181" spans="1:13" ht="16.5" customHeight="1">
      <c r="A181" s="209"/>
      <c r="E181" s="245"/>
      <c r="F181" s="192"/>
      <c r="G181" s="212"/>
      <c r="H181" s="212"/>
      <c r="I181" s="231"/>
      <c r="J181" s="212"/>
      <c r="K181" s="212"/>
      <c r="L181" s="212"/>
      <c r="M181" s="231"/>
    </row>
    <row r="182" spans="1:13" ht="16.5" customHeight="1">
      <c r="A182" s="210"/>
      <c r="E182" s="245"/>
      <c r="F182" s="192"/>
      <c r="G182" s="212"/>
      <c r="H182" s="212"/>
      <c r="I182" s="231"/>
      <c r="J182" s="212"/>
      <c r="K182" s="212"/>
      <c r="L182" s="212"/>
      <c r="M182" s="231"/>
    </row>
    <row r="183" spans="1:13" ht="16.5" customHeight="1">
      <c r="A183" s="210"/>
      <c r="E183" s="245"/>
      <c r="F183" s="192"/>
      <c r="G183" s="212"/>
      <c r="H183" s="212"/>
      <c r="I183" s="231"/>
      <c r="J183" s="212"/>
      <c r="K183" s="212"/>
      <c r="L183" s="212"/>
      <c r="M183" s="231"/>
    </row>
    <row r="184" spans="1:13" ht="16.5" customHeight="1">
      <c r="A184" s="210"/>
      <c r="E184" s="245"/>
      <c r="F184" s="192"/>
      <c r="G184" s="212"/>
      <c r="H184" s="212"/>
      <c r="I184" s="231"/>
      <c r="J184" s="212"/>
      <c r="K184" s="212"/>
      <c r="L184" s="212"/>
      <c r="M184" s="231"/>
    </row>
    <row r="185" spans="1:13" ht="16.5" customHeight="1">
      <c r="A185" s="210"/>
      <c r="E185" s="245"/>
      <c r="F185" s="192"/>
      <c r="G185" s="212"/>
      <c r="H185" s="212"/>
      <c r="I185" s="231"/>
      <c r="J185" s="212"/>
      <c r="K185" s="212"/>
      <c r="L185" s="212"/>
      <c r="M185" s="231"/>
    </row>
    <row r="186" spans="1:13" ht="16.5" customHeight="1">
      <c r="A186" s="210"/>
      <c r="E186" s="245"/>
      <c r="F186" s="192"/>
      <c r="G186" s="212"/>
      <c r="H186" s="212"/>
      <c r="I186" s="231"/>
      <c r="J186" s="212"/>
      <c r="K186" s="212"/>
      <c r="L186" s="212"/>
      <c r="M186" s="231"/>
    </row>
    <row r="187" spans="1:13" ht="16.5" customHeight="1">
      <c r="A187" s="210"/>
      <c r="E187" s="372"/>
      <c r="F187" s="192"/>
      <c r="G187" s="212"/>
      <c r="H187" s="212"/>
      <c r="I187" s="231"/>
      <c r="J187" s="212"/>
      <c r="K187" s="212"/>
      <c r="L187" s="212"/>
      <c r="M187" s="231"/>
    </row>
    <row r="188" spans="1:13" ht="16.5" customHeight="1">
      <c r="A188" s="210"/>
      <c r="E188" s="372"/>
      <c r="F188" s="192"/>
      <c r="G188" s="212"/>
      <c r="H188" s="212"/>
      <c r="I188" s="231"/>
      <c r="J188" s="212"/>
      <c r="K188" s="212"/>
      <c r="L188" s="212"/>
      <c r="M188" s="231"/>
    </row>
    <row r="189" spans="1:13" ht="16.5" customHeight="1">
      <c r="A189" s="210"/>
      <c r="E189" s="372"/>
      <c r="F189" s="192"/>
      <c r="G189" s="212"/>
      <c r="H189" s="212"/>
      <c r="I189" s="231"/>
      <c r="J189" s="212"/>
      <c r="K189" s="212"/>
      <c r="L189" s="212"/>
      <c r="M189" s="231"/>
    </row>
    <row r="190" spans="1:13" ht="16.5" customHeight="1">
      <c r="A190" s="210"/>
      <c r="E190" s="372"/>
      <c r="F190" s="192"/>
      <c r="G190" s="212"/>
      <c r="H190" s="212"/>
      <c r="I190" s="231"/>
      <c r="J190" s="212"/>
      <c r="K190" s="212"/>
      <c r="L190" s="212"/>
      <c r="M190" s="231"/>
    </row>
    <row r="191" spans="1:13" ht="16.5" customHeight="1">
      <c r="A191" s="210"/>
      <c r="E191" s="372"/>
      <c r="F191" s="192"/>
      <c r="G191" s="212"/>
      <c r="H191" s="212"/>
      <c r="I191" s="231"/>
      <c r="J191" s="212"/>
      <c r="K191" s="212"/>
      <c r="L191" s="212"/>
      <c r="M191" s="231"/>
    </row>
    <row r="192" spans="1:13" ht="16.5" customHeight="1">
      <c r="A192" s="210"/>
      <c r="E192" s="245"/>
      <c r="F192" s="192"/>
      <c r="G192" s="212"/>
      <c r="H192" s="212"/>
      <c r="I192" s="231"/>
      <c r="J192" s="212"/>
      <c r="K192" s="212"/>
      <c r="L192" s="212"/>
      <c r="M192" s="231"/>
    </row>
    <row r="195" spans="1:13" ht="10.5" customHeight="1"/>
    <row r="196" spans="1:13" ht="22" customHeight="1">
      <c r="A196" s="198" t="str">
        <f>A133</f>
        <v xml:space="preserve">The accompanying notes are an integral part of these consolidated and separate financial statements. </v>
      </c>
      <c r="B196" s="198"/>
      <c r="C196" s="198"/>
      <c r="D196" s="197"/>
      <c r="E196" s="197"/>
      <c r="F196" s="199"/>
      <c r="G196" s="198"/>
      <c r="H196" s="199"/>
      <c r="I196" s="7"/>
      <c r="J196" s="197"/>
      <c r="K196" s="198"/>
      <c r="L196" s="199"/>
      <c r="M196" s="8"/>
    </row>
  </sheetData>
  <mergeCells count="12">
    <mergeCell ref="G70:I70"/>
    <mergeCell ref="K70:M70"/>
    <mergeCell ref="G139:I139"/>
    <mergeCell ref="K139:M139"/>
    <mergeCell ref="G140:I140"/>
    <mergeCell ref="K140:M140"/>
    <mergeCell ref="G6:I6"/>
    <mergeCell ref="K6:M6"/>
    <mergeCell ref="G7:I7"/>
    <mergeCell ref="K7:M7"/>
    <mergeCell ref="G69:I69"/>
    <mergeCell ref="K69:M69"/>
  </mergeCells>
  <pageMargins left="0.8" right="0.5" top="0.5" bottom="0.6" header="0.49" footer="0.4"/>
  <pageSetup paperSize="9" scale="80" firstPageNumber="13" orientation="portrait" useFirstPageNumber="1" horizontalDpi="1200" verticalDpi="1200" r:id="rId1"/>
  <headerFooter>
    <oddHeader xml:space="preserve">&amp;C
</oddHeader>
    <oddFooter>&amp;R&amp;"Arial,Regular"&amp;9&amp;P</oddFooter>
  </headerFooter>
  <rowBreaks count="2" manualBreakCount="2">
    <brk id="63" max="16383" man="1"/>
    <brk id="1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EN 6-8</vt:lpstr>
      <vt:lpstr>EN 9-10</vt:lpstr>
      <vt:lpstr>EN 11-consol</vt:lpstr>
      <vt:lpstr>EN 12-company</vt:lpstr>
      <vt:lpstr>EN 13-15</vt:lpstr>
      <vt:lpstr>'EN 11-consol'!Print_Area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TOP FPIR-Pimpisa</cp:lastModifiedBy>
  <cp:lastPrinted>2022-02-15T01:54:50Z</cp:lastPrinted>
  <dcterms:created xsi:type="dcterms:W3CDTF">2002-05-16T10:15:10Z</dcterms:created>
  <dcterms:modified xsi:type="dcterms:W3CDTF">2022-02-15T12:23:34Z</dcterms:modified>
</cp:coreProperties>
</file>